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208" windowHeight="8448" tabRatio="841" activeTab="0"/>
  </bookViews>
  <sheets>
    <sheet name="Configura" sheetId="1" r:id="rId1"/>
    <sheet name="TARJETAS" sheetId="2" r:id="rId2"/>
    <sheet name="UM 2A PARTE" sheetId="3" r:id="rId3"/>
    <sheet name="Biologicos" sheetId="4" r:id="rId4"/>
    <sheet name="Influenza" sheetId="5" r:id="rId5"/>
    <sheet name="FU" sheetId="6" r:id="rId6"/>
    <sheet name="RA" sheetId="7" r:id="rId7"/>
    <sheet name="TS" sheetId="8" r:id="rId8"/>
    <sheet name="LE" sheetId="9" r:id="rId9"/>
    <sheet name="Validación" sheetId="10" r:id="rId10"/>
    <sheet name="CSV" sheetId="11" r:id="rId11"/>
  </sheets>
  <definedNames>
    <definedName name="_xlfn.SINGLE" hidden="1">#NAME?</definedName>
    <definedName name="ABT01">'TARJETAS'!$I$60</definedName>
    <definedName name="ABT02">'TARJETAS'!$I$61</definedName>
    <definedName name="ABT03">'TARJETAS'!$I$62</definedName>
    <definedName name="ACV01">'FU'!$I$121</definedName>
    <definedName name="ACV02">'FU'!$I$122</definedName>
    <definedName name="ACV03">'FU'!$I$123</definedName>
    <definedName name="ACV04">'FU'!$I$124</definedName>
    <definedName name="ACV05">'FU'!$I$125</definedName>
    <definedName name="ACV06">'FU'!$I$126</definedName>
    <definedName name="ACV07">'FU'!$I$127</definedName>
    <definedName name="ACV08">'FU'!$I$128</definedName>
    <definedName name="ACV09">'FU'!$I$129</definedName>
    <definedName name="ACV10">'FU'!$I$130</definedName>
    <definedName name="ACV11">'FU'!$I$131</definedName>
    <definedName name="ACV12">'FU'!$I$132</definedName>
    <definedName name="ACV13">'FU'!$I$133</definedName>
    <definedName name="ACV14">'FU'!$I$135</definedName>
    <definedName name="ACV15">'FU'!$I$136</definedName>
    <definedName name="ACV16">'FU'!$I$137</definedName>
    <definedName name="ACV17">'FU'!$I$138</definedName>
    <definedName name="ACV18">'FU'!$I$139</definedName>
    <definedName name="ACV19">'FU'!$I$140</definedName>
    <definedName name="ACV20">'FU'!$I$134</definedName>
    <definedName name="ALV01">#REF!</definedName>
    <definedName name="ALV02">#REF!</definedName>
    <definedName name="ALV03">#REF!</definedName>
    <definedName name="ALV04">#REF!</definedName>
    <definedName name="ALV05">#REF!</definedName>
    <definedName name="ALV06">#REF!</definedName>
    <definedName name="ALV07">#REF!</definedName>
    <definedName name="ALV08">#REF!</definedName>
    <definedName name="ALV09">#REF!</definedName>
    <definedName name="ALV10">#REF!</definedName>
    <definedName name="ALV11">#REF!</definedName>
    <definedName name="AMI01">#REF!</definedName>
    <definedName name="AMI02">#REF!</definedName>
    <definedName name="anno">'Configura'!$C$4</definedName>
    <definedName name="APG01">#REF!</definedName>
    <definedName name="APG02">#REF!</definedName>
    <definedName name="APG03">#REF!</definedName>
    <definedName name="APG04">#REF!</definedName>
    <definedName name="APG05">#REF!</definedName>
    <definedName name="APG06">#REF!</definedName>
    <definedName name="APG07">#REF!</definedName>
    <definedName name="ASC01">'UM 2A PARTE'!$I$205</definedName>
    <definedName name="ASC02">'UM 2A PARTE'!$I$206</definedName>
    <definedName name="ASC03">'UM 2A PARTE'!$I$207</definedName>
    <definedName name="ASC04">'UM 2A PARTE'!$I$208</definedName>
    <definedName name="ASE01">'UM 2A PARTE'!$I$209</definedName>
    <definedName name="ASE02">'UM 2A PARTE'!$I$210</definedName>
    <definedName name="ASE03">'UM 2A PARTE'!$I$211</definedName>
    <definedName name="ASE04">'UM 2A PARTE'!$I$212</definedName>
    <definedName name="ASI01">'UM 2A PARTE'!$I$197</definedName>
    <definedName name="ASI02">'UM 2A PARTE'!$I$198</definedName>
    <definedName name="ASI03">'UM 2A PARTE'!$I$199</definedName>
    <definedName name="ASI04">'UM 2A PARTE'!$I$200</definedName>
    <definedName name="AST01">'UM 2A PARTE'!$I$201</definedName>
    <definedName name="AST02">'UM 2A PARTE'!$I$202</definedName>
    <definedName name="AST03">'UM 2A PARTE'!$I$203</definedName>
    <definedName name="AST04">'UM 2A PARTE'!$I$204</definedName>
    <definedName name="ATP01">'UM 2A PARTE'!#REF!</definedName>
    <definedName name="ATP02">'UM 2A PARTE'!#REF!</definedName>
    <definedName name="ATP03">'UM 2A PARTE'!#REF!</definedName>
    <definedName name="BIE01">'Influenza'!$I$8</definedName>
    <definedName name="BIE04">'Influenza'!$I$13</definedName>
    <definedName name="BIE09">'Influenza'!$I$25</definedName>
    <definedName name="BIE10">'Influenza'!$I$26</definedName>
    <definedName name="BIE12">'Influenza'!$I$28</definedName>
    <definedName name="BIE13">'Influenza'!$I$29</definedName>
    <definedName name="BIE15">'Influenza'!$I$31</definedName>
    <definedName name="BIE16">'Influenza'!$I$32</definedName>
    <definedName name="BIE18">'Influenza'!$I$34</definedName>
    <definedName name="BIE19">'Influenza'!$I$35</definedName>
    <definedName name="BIE24">'Influenza'!$I$40</definedName>
    <definedName name="BIE25">'Influenza'!$I$41</definedName>
    <definedName name="BIE28">'Influenza'!$I$9</definedName>
    <definedName name="BIE29">'Influenza'!$I$10</definedName>
    <definedName name="BIE30">'Influenza'!$I$11</definedName>
    <definedName name="BIE31">'Influenza'!$I$12</definedName>
    <definedName name="BIE32">'Influenza'!$I$14</definedName>
    <definedName name="BIE33">'Influenza'!$I$15</definedName>
    <definedName name="BIE34">'Influenza'!$I$16</definedName>
    <definedName name="BIE35">'Influenza'!$I$17</definedName>
    <definedName name="BIE36">'Influenza'!$I$18</definedName>
    <definedName name="BIE37">'Influenza'!$I$19</definedName>
    <definedName name="BIE38">'Influenza'!$I$20</definedName>
    <definedName name="BIE39">'Influenza'!$I$21</definedName>
    <definedName name="BIE40">'Influenza'!$I$22</definedName>
    <definedName name="BIE41">'Influenza'!$I$27</definedName>
    <definedName name="BIE42">'Influenza'!$I$30</definedName>
    <definedName name="BIE43">'Influenza'!$I$33</definedName>
    <definedName name="BIE44">'Influenza'!$I$36</definedName>
    <definedName name="BIE46">'Influenza'!$I$42</definedName>
    <definedName name="BIE48">'Influenza'!$I$37</definedName>
    <definedName name="BIE49">'Influenza'!$I$38</definedName>
    <definedName name="BIE50">'Influenza'!$I$39</definedName>
    <definedName name="BIE51">'Influenza'!$I$43</definedName>
    <definedName name="BIE52">'Influenza'!$I$44</definedName>
    <definedName name="BIE53">'Influenza'!$I$45</definedName>
    <definedName name="BIE54">'Influenza'!$I$46</definedName>
    <definedName name="BIE55">'Influenza'!$I$47</definedName>
    <definedName name="BIE56">'Influenza'!$I$48</definedName>
    <definedName name="BIE57">'Influenza'!$I$49</definedName>
    <definedName name="BIE58">'Influenza'!$I$50</definedName>
    <definedName name="BIE59">'Influenza'!$I$51</definedName>
    <definedName name="BIE60">'Influenza'!$I$52</definedName>
    <definedName name="BIE61">'Influenza'!$I$53</definedName>
    <definedName name="BIO01">'Biologicos'!#REF!</definedName>
    <definedName name="BIO03">'Biologicos'!$W$11</definedName>
    <definedName name="BIO49">'UM 2A PARTE'!$I$430</definedName>
    <definedName name="BIO50">'Biologicos'!$W$10</definedName>
    <definedName name="BIO88">'Biologicos'!$W$62</definedName>
    <definedName name="BIO96">'Influenza'!$I$23</definedName>
    <definedName name="BIO97">'Influenza'!$I$24</definedName>
    <definedName name="BPA01">'UM 2A PARTE'!$I$189</definedName>
    <definedName name="BPA02">'UM 2A PARTE'!$I$190</definedName>
    <definedName name="BPA03">'UM 2A PARTE'!$I$191</definedName>
    <definedName name="BPA04">'UM 2A PARTE'!$I$192</definedName>
    <definedName name="BPE01">'UM 2A PARTE'!$I$217</definedName>
    <definedName name="BPE02">'UM 2A PARTE'!$I$218</definedName>
    <definedName name="BPE03">'UM 2A PARTE'!$I$219</definedName>
    <definedName name="BPE04">'UM 2A PARTE'!$I$220</definedName>
    <definedName name="CAF01">#REF!</definedName>
    <definedName name="CAF02">#REF!</definedName>
    <definedName name="CAN01">#REF!</definedName>
    <definedName name="CAN02">#REF!</definedName>
    <definedName name="CAN03">#REF!</definedName>
    <definedName name="CAN04">#REF!</definedName>
    <definedName name="CAN05">#REF!</definedName>
    <definedName name="CAN06">#REF!</definedName>
    <definedName name="CAN07">#REF!</definedName>
    <definedName name="CAN08">#REF!</definedName>
    <definedName name="CEN63">#REF!</definedName>
    <definedName name="CEN64">#REF!</definedName>
    <definedName name="CEN65">#REF!</definedName>
    <definedName name="CEN66">#REF!</definedName>
    <definedName name="CEN71">#REF!</definedName>
    <definedName name="CEN72">#REF!</definedName>
    <definedName name="CEN74">#REF!</definedName>
    <definedName name="CEN75">#REF!</definedName>
    <definedName name="CEN77">#REF!</definedName>
    <definedName name="CEN78">#REF!</definedName>
    <definedName name="CEN80">#REF!</definedName>
    <definedName name="CEN81">#REF!</definedName>
    <definedName name="CEN84">#REF!</definedName>
    <definedName name="CEN85">#REF!</definedName>
    <definedName name="CEN86">#REF!</definedName>
    <definedName name="CEN87">#REF!</definedName>
    <definedName name="CEN88">#REF!</definedName>
    <definedName name="CEN89">#REF!</definedName>
    <definedName name="CEN90">#REF!</definedName>
    <definedName name="CEN91">#REF!</definedName>
    <definedName name="CEN92">#REF!</definedName>
    <definedName name="CEN93">#REF!</definedName>
    <definedName name="CEN94">#REF!</definedName>
    <definedName name="CEN95">#REF!</definedName>
    <definedName name="CEN96">#REF!</definedName>
    <definedName name="CEN97">#REF!</definedName>
    <definedName name="CEN98">#REF!</definedName>
    <definedName name="CEN99">#REF!</definedName>
    <definedName name="CER01">'UM 2A PARTE'!$I$499</definedName>
    <definedName name="CER02">'UM 2A PARTE'!$I$500</definedName>
    <definedName name="CER03">'UM 2A PARTE'!$I$501</definedName>
    <definedName name="CER04">'UM 2A PARTE'!$I$502</definedName>
    <definedName name="CER05">'UM 2A PARTE'!$I$503</definedName>
    <definedName name="CER06">'UM 2A PARTE'!$I$504</definedName>
    <definedName name="CER07">'UM 2A PARTE'!$I$505</definedName>
    <definedName name="CER08">'UM 2A PARTE'!$I$506</definedName>
    <definedName name="CER09">'UM 2A PARTE'!$I$507</definedName>
    <definedName name="CER10">'UM 2A PARTE'!$I$508</definedName>
    <definedName name="CER11">'UM 2A PARTE'!$I$509</definedName>
    <definedName name="CER12">'UM 2A PARTE'!$I$510</definedName>
    <definedName name="CER13">'UM 2A PARTE'!$I$511</definedName>
    <definedName name="CER14">'UM 2A PARTE'!$I$512</definedName>
    <definedName name="CER15">'UM 2A PARTE'!$I$513</definedName>
    <definedName name="CER16">'UM 2A PARTE'!$I$514</definedName>
    <definedName name="CER17">'UM 2A PARTE'!$I$515</definedName>
    <definedName name="CER18">'UM 2A PARTE'!$I$516</definedName>
    <definedName name="CER19">'UM 2A PARTE'!$I$517</definedName>
    <definedName name="CER20">'UM 2A PARTE'!$I$518</definedName>
    <definedName name="CER21">'UM 2A PARTE'!$I$519</definedName>
    <definedName name="CER22">'UM 2A PARTE'!$I$520</definedName>
    <definedName name="CER23">'UM 2A PARTE'!$I$521</definedName>
    <definedName name="CER24">'UM 2A PARTE'!$I$522</definedName>
    <definedName name="CER25">'UM 2A PARTE'!$I$523</definedName>
    <definedName name="CER26">'UM 2A PARTE'!$I$524</definedName>
    <definedName name="CER27">'UM 2A PARTE'!$I$525</definedName>
    <definedName name="CER28">'UM 2A PARTE'!$I$526</definedName>
    <definedName name="CER29">'UM 2A PARTE'!$I$527</definedName>
    <definedName name="CER30">'UM 2A PARTE'!$I$528</definedName>
    <definedName name="CER31">'UM 2A PARTE'!$I$529</definedName>
    <definedName name="CER32">'UM 2A PARTE'!$I$530</definedName>
    <definedName name="CES01">#REF!</definedName>
    <definedName name="CES02">#REF!</definedName>
    <definedName name="CES03">#REF!</definedName>
    <definedName name="CES04">#REF!</definedName>
    <definedName name="CES05">#REF!</definedName>
    <definedName name="CES06">#REF!</definedName>
    <definedName name="CES07">#REF!</definedName>
    <definedName name="CES08">#REF!</definedName>
    <definedName name="CES09">#REF!</definedName>
    <definedName name="CES10">#REF!</definedName>
    <definedName name="CES11">#REF!</definedName>
    <definedName name="CES12">#REF!</definedName>
    <definedName name="CES13">#REF!</definedName>
    <definedName name="CES14">#REF!</definedName>
    <definedName name="CES15">#REF!</definedName>
    <definedName name="CES16">#REF!</definedName>
    <definedName name="CES17">#REF!</definedName>
    <definedName name="CES18">#REF!</definedName>
    <definedName name="CGC02">'FU'!$I$333</definedName>
    <definedName name="CGC03">'FU'!$I$334</definedName>
    <definedName name="CGC05">'FU'!$I$335</definedName>
    <definedName name="CGC06">'FU'!$I$332</definedName>
    <definedName name="CGC08">'FU'!$I$336</definedName>
    <definedName name="CGC09">'FU'!$I$337</definedName>
    <definedName name="CGC10">'FU'!$I$338</definedName>
    <definedName name="CGC11">'FU'!$I$339</definedName>
    <definedName name="CIM01">#REF!</definedName>
    <definedName name="CIM02">#REF!</definedName>
    <definedName name="CIM03">#REF!</definedName>
    <definedName name="CIM04">#REF!</definedName>
    <definedName name="CIN01">#REF!</definedName>
    <definedName name="CIN02">#REF!</definedName>
    <definedName name="CLA01">'TARJETAS'!$I$70</definedName>
    <definedName name="CLA02">'TARJETAS'!$I$71</definedName>
    <definedName name="clues">'Configura'!$E$4</definedName>
    <definedName name="CME03">#REF!</definedName>
    <definedName name="CME04">#REF!</definedName>
    <definedName name="CME05">#REF!</definedName>
    <definedName name="CME06">#REF!</definedName>
    <definedName name="CME07">#REF!</definedName>
    <definedName name="CME08">#REF!</definedName>
    <definedName name="CME09">#REF!</definedName>
    <definedName name="CME10">#REF!</definedName>
    <definedName name="CME11">#REF!</definedName>
    <definedName name="CME12">#REF!</definedName>
    <definedName name="CME13">#REF!</definedName>
    <definedName name="CME14">#REF!</definedName>
    <definedName name="CME15">#REF!</definedName>
    <definedName name="CME16">#REF!</definedName>
    <definedName name="CMH01">#REF!</definedName>
    <definedName name="CNE01">#REF!</definedName>
    <definedName name="CNE02">#REF!</definedName>
    <definedName name="CNE03">#REF!</definedName>
    <definedName name="CNE04">#REF!</definedName>
    <definedName name="CNM01">#REF!</definedName>
    <definedName name="CNM02">#REF!</definedName>
    <definedName name="CNS02">#REF!</definedName>
    <definedName name="CNS03">#REF!</definedName>
    <definedName name="CNS05">#REF!</definedName>
    <definedName name="CNS06">#REF!</definedName>
    <definedName name="CNS07">#REF!</definedName>
    <definedName name="CNS08">#REF!</definedName>
    <definedName name="CNS10">#REF!</definedName>
    <definedName name="CNS12">#REF!</definedName>
    <definedName name="CNS13">#REF!</definedName>
    <definedName name="CNS14">#REF!</definedName>
    <definedName name="CNS15">#REF!</definedName>
    <definedName name="CON01">#REF!</definedName>
    <definedName name="CON02">#REF!</definedName>
    <definedName name="CON03">#REF!</definedName>
    <definedName name="CON04">#REF!</definedName>
    <definedName name="CON05">#REF!</definedName>
    <definedName name="CON06">#REF!</definedName>
    <definedName name="CON07">#REF!</definedName>
    <definedName name="CON08">#REF!</definedName>
    <definedName name="CON09">#REF!</definedName>
    <definedName name="CON10">#REF!</definedName>
    <definedName name="CON11">#REF!</definedName>
    <definedName name="CON12">#REF!</definedName>
    <definedName name="CON13">#REF!</definedName>
    <definedName name="CON14">#REF!</definedName>
    <definedName name="CON15">#REF!</definedName>
    <definedName name="CON16">#REF!</definedName>
    <definedName name="CON17">#REF!</definedName>
    <definedName name="CON18">#REF!</definedName>
    <definedName name="CON19">#REF!</definedName>
    <definedName name="CON20">#REF!</definedName>
    <definedName name="CON21">#REF!</definedName>
    <definedName name="CON22">#REF!</definedName>
    <definedName name="CON23">#REF!</definedName>
    <definedName name="CON24">#REF!</definedName>
    <definedName name="CON25">#REF!</definedName>
    <definedName name="CON26">#REF!</definedName>
    <definedName name="CON27">#REF!</definedName>
    <definedName name="CON28">#REF!</definedName>
    <definedName name="CON29">#REF!</definedName>
    <definedName name="CON30">#REF!</definedName>
    <definedName name="CON31">#REF!</definedName>
    <definedName name="CON32">#REF!</definedName>
    <definedName name="CON33">#REF!</definedName>
    <definedName name="CON34">#REF!</definedName>
    <definedName name="CON35">#REF!</definedName>
    <definedName name="CON36">#REF!</definedName>
    <definedName name="CON37">#REF!</definedName>
    <definedName name="CON38">#REF!</definedName>
    <definedName name="CON39">#REF!</definedName>
    <definedName name="CON40">#REF!</definedName>
    <definedName name="CPA01">#REF!</definedName>
    <definedName name="CPA02">#REF!</definedName>
    <definedName name="CPA03">#REF!</definedName>
    <definedName name="CPA04">#REF!</definedName>
    <definedName name="CPA05">#REF!</definedName>
    <definedName name="CPA06">#REF!</definedName>
    <definedName name="CPA07">#REF!</definedName>
    <definedName name="CPA08">#REF!</definedName>
    <definedName name="CPA09">#REF!</definedName>
    <definedName name="CPA10">#REF!</definedName>
    <definedName name="CPA11">#REF!</definedName>
    <definedName name="CPA12">#REF!</definedName>
    <definedName name="CPA13">#REF!</definedName>
    <definedName name="CPA14">#REF!</definedName>
    <definedName name="CPA15">#REF!</definedName>
    <definedName name="CPA16">#REF!</definedName>
    <definedName name="CPA17">#REF!</definedName>
    <definedName name="CPA18">#REF!</definedName>
    <definedName name="CPA19">#REF!</definedName>
    <definedName name="CPA20">#REF!</definedName>
    <definedName name="CPI01">#REF!</definedName>
    <definedName name="CPI02">#REF!</definedName>
    <definedName name="CPP01">#REF!</definedName>
    <definedName name="CPP02">#REF!</definedName>
    <definedName name="CPP03">#REF!</definedName>
    <definedName name="CPP04">#REF!</definedName>
    <definedName name="CPP05">#REF!</definedName>
    <definedName name="CPP06">#REF!</definedName>
    <definedName name="CPP07">#REF!</definedName>
    <definedName name="CPP08">#REF!</definedName>
    <definedName name="CPP09">#REF!</definedName>
    <definedName name="CPP10">#REF!</definedName>
    <definedName name="CPP11">#REF!</definedName>
    <definedName name="CPP12">#REF!</definedName>
    <definedName name="CPP13">#REF!</definedName>
    <definedName name="CPP14">#REF!</definedName>
    <definedName name="CPU01">'TARJETAS'!$I$68</definedName>
    <definedName name="CPU02">'TARJETAS'!$I$69</definedName>
    <definedName name="CSP01">#REF!</definedName>
    <definedName name="CSP02">#REF!</definedName>
    <definedName name="CSP03">#REF!</definedName>
    <definedName name="CSP04">#REF!</definedName>
    <definedName name="CSP05">#REF!</definedName>
    <definedName name="CSP06">#REF!</definedName>
    <definedName name="CSP07">#REF!</definedName>
    <definedName name="CSP08">#REF!</definedName>
    <definedName name="CSP09">#REF!</definedName>
    <definedName name="CSP10">#REF!</definedName>
    <definedName name="CSP11">#REF!</definedName>
    <definedName name="CSP12">#REF!</definedName>
    <definedName name="CSP13">#REF!</definedName>
    <definedName name="CSP14">#REF!</definedName>
    <definedName name="CSP15">#REF!</definedName>
    <definedName name="CSP16">#REF!</definedName>
    <definedName name="CSP17">#REF!</definedName>
    <definedName name="CSP18">#REF!</definedName>
    <definedName name="CSP19">#REF!</definedName>
    <definedName name="CSP20">#REF!</definedName>
    <definedName name="CSP21">#REF!</definedName>
    <definedName name="CSP22">#REF!</definedName>
    <definedName name="CSP23">#REF!</definedName>
    <definedName name="CSP24">#REF!</definedName>
    <definedName name="CSP25">#REF!</definedName>
    <definedName name="CSP26">#REF!</definedName>
    <definedName name="CSP27">#REF!</definedName>
    <definedName name="CSP28">#REF!</definedName>
    <definedName name="CSP29">#REF!</definedName>
    <definedName name="CTB01">#REF!</definedName>
    <definedName name="CTM01">#REF!</definedName>
    <definedName name="DET01">#REF!</definedName>
    <definedName name="DET02">#REF!</definedName>
    <definedName name="DET03">#REF!</definedName>
    <definedName name="DET04">#REF!</definedName>
    <definedName name="DET05">#REF!</definedName>
    <definedName name="DET06">#REF!</definedName>
    <definedName name="DET07">#REF!</definedName>
    <definedName name="DET08">#REF!</definedName>
    <definedName name="DET09">#REF!</definedName>
    <definedName name="DET11">#REF!</definedName>
    <definedName name="DET12">#REF!</definedName>
    <definedName name="DET14">#REF!</definedName>
    <definedName name="DET16">#REF!</definedName>
    <definedName name="DET17">#REF!</definedName>
    <definedName name="DET18">#REF!</definedName>
    <definedName name="DET19">#REF!</definedName>
    <definedName name="DET21">#REF!</definedName>
    <definedName name="DET22">#REF!</definedName>
    <definedName name="DET24">#REF!</definedName>
    <definedName name="DET25">#REF!</definedName>
    <definedName name="DET26">#REF!</definedName>
    <definedName name="DET27">#REF!</definedName>
    <definedName name="DET28">#REF!</definedName>
    <definedName name="DET29">#REF!</definedName>
    <definedName name="DET30">#REF!</definedName>
    <definedName name="DET31">#REF!</definedName>
    <definedName name="DET33">#REF!</definedName>
    <definedName name="DET34">#REF!</definedName>
    <definedName name="DET35">#REF!</definedName>
    <definedName name="DET36">#REF!</definedName>
    <definedName name="DET39">#REF!</definedName>
    <definedName name="DET40">#REF!</definedName>
    <definedName name="DET42">#REF!</definedName>
    <definedName name="DET43">#REF!</definedName>
    <definedName name="DET44">#REF!</definedName>
    <definedName name="DET45">#REF!</definedName>
    <definedName name="DET47">#REF!</definedName>
    <definedName name="DET50">#REF!</definedName>
    <definedName name="DET51">#REF!</definedName>
    <definedName name="DET52">#REF!</definedName>
    <definedName name="DET53">#REF!</definedName>
    <definedName name="DET54">#REF!</definedName>
    <definedName name="DET57">#REF!</definedName>
    <definedName name="DET58">#REF!</definedName>
    <definedName name="DET59">#REF!</definedName>
    <definedName name="DET60">#REF!</definedName>
    <definedName name="DET61">#REF!</definedName>
    <definedName name="DET62">#REF!</definedName>
    <definedName name="DET63">#REF!</definedName>
    <definedName name="DET64">#REF!</definedName>
    <definedName name="DET73">#REF!</definedName>
    <definedName name="DET74">#REF!</definedName>
    <definedName name="DET85">#REF!</definedName>
    <definedName name="DET86">#REF!</definedName>
    <definedName name="DET87">#REF!</definedName>
    <definedName name="DET88">#REF!</definedName>
    <definedName name="DET89">#REF!</definedName>
    <definedName name="DET90">#REF!</definedName>
    <definedName name="DET91">#REF!</definedName>
    <definedName name="DET92">#REF!</definedName>
    <definedName name="DET93">#REF!</definedName>
    <definedName name="DET94">#REF!</definedName>
    <definedName name="DET95">#REF!</definedName>
    <definedName name="DET96">#REF!</definedName>
    <definedName name="DET97">#REF!</definedName>
    <definedName name="DET98">#REF!</definedName>
    <definedName name="DET99">#REF!</definedName>
    <definedName name="DHB01">#REF!</definedName>
    <definedName name="DHB02">#REF!</definedName>
    <definedName name="DHB03">#REF!</definedName>
    <definedName name="DIS02">#REF!</definedName>
    <definedName name="DIS03">#REF!</definedName>
    <definedName name="DIS04">#REF!</definedName>
    <definedName name="DIS05">#REF!</definedName>
    <definedName name="DIS06">#REF!</definedName>
    <definedName name="DRS01">'TARJETAS'!$I$53</definedName>
    <definedName name="DRS02">'TARJETAS'!$I$54</definedName>
    <definedName name="DTC03">#REF!</definedName>
    <definedName name="DTC04">#REF!</definedName>
    <definedName name="DTC05">#REF!</definedName>
    <definedName name="DTC06">#REF!</definedName>
    <definedName name="DTC07">#REF!</definedName>
    <definedName name="DTE01">#REF!</definedName>
    <definedName name="DTE02">#REF!</definedName>
    <definedName name="DTE03">#REF!</definedName>
    <definedName name="DTE04">#REF!</definedName>
    <definedName name="DTE05">#REF!</definedName>
    <definedName name="DTE06">#REF!</definedName>
    <definedName name="DTE07">#REF!</definedName>
    <definedName name="DTE08">#REF!</definedName>
    <definedName name="DTE09">#REF!</definedName>
    <definedName name="DTE10">#REF!</definedName>
    <definedName name="DTE11">#REF!</definedName>
    <definedName name="DTE12">#REF!</definedName>
    <definedName name="DTE13">#REF!</definedName>
    <definedName name="DTE14">#REF!</definedName>
    <definedName name="DTE15">#REF!</definedName>
    <definedName name="DTE16">#REF!</definedName>
    <definedName name="DTE17">#REF!</definedName>
    <definedName name="DTE18">#REF!</definedName>
    <definedName name="DTE19">#REF!</definedName>
    <definedName name="DTE20">#REF!</definedName>
    <definedName name="DTE21">#REF!</definedName>
    <definedName name="DTE22">#REF!</definedName>
    <definedName name="DTE23">#REF!</definedName>
    <definedName name="DTE24">#REF!</definedName>
    <definedName name="DTE25">#REF!</definedName>
    <definedName name="DTE26">#REF!</definedName>
    <definedName name="DTE27">#REF!</definedName>
    <definedName name="DTE28">#REF!</definedName>
    <definedName name="DTE29">#REF!</definedName>
    <definedName name="DTE30">#REF!</definedName>
    <definedName name="DTE32">#REF!</definedName>
    <definedName name="DTE33">#REF!</definedName>
    <definedName name="DTE34">#REF!</definedName>
    <definedName name="DTE35">#REF!</definedName>
    <definedName name="DTE37">#REF!</definedName>
    <definedName name="DTE38">#REF!</definedName>
    <definedName name="DTE39">#REF!</definedName>
    <definedName name="DTE40">#REF!</definedName>
    <definedName name="DTE41">#REF!</definedName>
    <definedName name="DTE42">#REF!</definedName>
    <definedName name="DTE43">#REF!</definedName>
    <definedName name="DTE44">#REF!</definedName>
    <definedName name="DTE45">#REF!</definedName>
    <definedName name="DTE46">#REF!</definedName>
    <definedName name="DTE47">#REF!</definedName>
    <definedName name="DTE48">#REF!</definedName>
    <definedName name="DTE49">#REF!</definedName>
    <definedName name="DTE50">#REF!</definedName>
    <definedName name="DTE51">#REF!</definedName>
    <definedName name="DTE52">#REF!</definedName>
    <definedName name="DTE53">#REF!</definedName>
    <definedName name="DTE54">#REF!</definedName>
    <definedName name="DTE56">#REF!</definedName>
    <definedName name="DTE57">#REF!</definedName>
    <definedName name="DTE58">#REF!</definedName>
    <definedName name="DTE59">#REF!</definedName>
    <definedName name="DTE61">#REF!</definedName>
    <definedName name="DTE62">#REF!</definedName>
    <definedName name="DTE63">#REF!</definedName>
    <definedName name="DTE64">#REF!</definedName>
    <definedName name="DTE65">#REF!</definedName>
    <definedName name="DTE66">#REF!</definedName>
    <definedName name="DTE67">#REF!</definedName>
    <definedName name="DTE68">#REF!</definedName>
    <definedName name="DTE69">#REF!</definedName>
    <definedName name="DTE70">#REF!</definedName>
    <definedName name="DTE71">#REF!</definedName>
    <definedName name="DTE72">#REF!</definedName>
    <definedName name="DTE73">#REF!</definedName>
    <definedName name="DTE74">#REF!</definedName>
    <definedName name="DTE75">#REF!</definedName>
    <definedName name="DTE76">#REF!</definedName>
    <definedName name="DTE77">#REF!</definedName>
    <definedName name="DTE78">#REF!</definedName>
    <definedName name="DTE79">#REF!</definedName>
    <definedName name="DTE80">#REF!</definedName>
    <definedName name="DTE81">#REF!</definedName>
    <definedName name="DTE82">#REF!</definedName>
    <definedName name="DTE83">#REF!</definedName>
    <definedName name="DTE84">#REF!</definedName>
    <definedName name="DTE85">#REF!</definedName>
    <definedName name="DTE86">#REF!</definedName>
    <definedName name="DTE87">#REF!</definedName>
    <definedName name="DTE88">#REF!</definedName>
    <definedName name="DTE89">#REF!</definedName>
    <definedName name="DTE90">#REF!</definedName>
    <definedName name="DTE91">#REF!</definedName>
    <definedName name="DTE92">#REF!</definedName>
    <definedName name="DTE93">#REF!</definedName>
    <definedName name="DTE94">#REF!</definedName>
    <definedName name="DTE95">#REF!</definedName>
    <definedName name="DTE96">#REF!</definedName>
    <definedName name="DTE97">#REF!</definedName>
    <definedName name="DTE98">#REF!</definedName>
    <definedName name="DTE99">#REF!</definedName>
    <definedName name="DTT001">#REF!</definedName>
    <definedName name="DTT002">#REF!</definedName>
    <definedName name="DXN01">'UM 2A PARTE'!$I$305</definedName>
    <definedName name="DXN02">'UM 2A PARTE'!$I$306</definedName>
    <definedName name="DXN03">'UM 2A PARTE'!$I$307</definedName>
    <definedName name="DXN04">'UM 2A PARTE'!$I$308</definedName>
    <definedName name="DXN05">'UM 2A PARTE'!$I$309</definedName>
    <definedName name="DXN06">'UM 2A PARTE'!$I$310</definedName>
    <definedName name="EAR02">#REF!</definedName>
    <definedName name="EAR03">#REF!</definedName>
    <definedName name="EAR04">#REF!</definedName>
    <definedName name="ECT01">'TARJETAS'!$I$15</definedName>
    <definedName name="ECT02">'TARJETAS'!$I$16</definedName>
    <definedName name="ECT03">'TARJETAS'!$I$17</definedName>
    <definedName name="ECT04">'TARJETAS'!$I$21</definedName>
    <definedName name="ECT05">'TARJETAS'!$I$18</definedName>
    <definedName name="ECT06">'TARJETAS'!$I$19</definedName>
    <definedName name="ECT07">'TARJETAS'!$I$20</definedName>
    <definedName name="EDA01">#REF!</definedName>
    <definedName name="EDA02">#REF!</definedName>
    <definedName name="EDA03">#REF!</definedName>
    <definedName name="EDA04">#REF!</definedName>
    <definedName name="EDA05">#REF!</definedName>
    <definedName name="EDA06">#REF!</definedName>
    <definedName name="EDA07">#REF!</definedName>
    <definedName name="EDA08">#REF!</definedName>
    <definedName name="EDA09">#REF!</definedName>
    <definedName name="EDA10">#REF!</definedName>
    <definedName name="EDA11">#REF!</definedName>
    <definedName name="EDA12">#REF!</definedName>
    <definedName name="EDA13">#REF!</definedName>
    <definedName name="EDA14">#REF!</definedName>
    <definedName name="EDA15">#REF!</definedName>
    <definedName name="EDA19">#REF!</definedName>
    <definedName name="EDA20">#REF!</definedName>
    <definedName name="EDA21">#REF!</definedName>
    <definedName name="EDA22">'UM 2A PARTE'!$I$8</definedName>
    <definedName name="EDI13">#REF!</definedName>
    <definedName name="EDI14">#REF!</definedName>
    <definedName name="EDI15">#REF!</definedName>
    <definedName name="EDI16">#REF!</definedName>
    <definedName name="EDI17">#REF!</definedName>
    <definedName name="EDI18">#REF!</definedName>
    <definedName name="EDI31">#REF!</definedName>
    <definedName name="EDI32">#REF!</definedName>
    <definedName name="EDI33">#REF!</definedName>
    <definedName name="EDI34">#REF!</definedName>
    <definedName name="EDI35">#REF!</definedName>
    <definedName name="EDI36">#REF!</definedName>
    <definedName name="EDS05">'TARJETAS'!$I$43</definedName>
    <definedName name="EDS06">'TARJETAS'!$I$44</definedName>
    <definedName name="EDS07">'TARJETAS'!$I$45</definedName>
    <definedName name="EDS08">'TARJETAS'!$I$46</definedName>
    <definedName name="EDS09">'TARJETAS'!$I$47</definedName>
    <definedName name="EDS10">'TARJETAS'!$I$48</definedName>
    <definedName name="EDS11">'TARJETAS'!$I$49</definedName>
    <definedName name="EDS12">'TARJETAS'!$I$50</definedName>
    <definedName name="EDS13">'TARJETAS'!$I$51</definedName>
    <definedName name="EDS14">'TARJETAS'!$I$52</definedName>
    <definedName name="ELA01">'UM 2A PARTE'!$I$193</definedName>
    <definedName name="ELA02">'UM 2A PARTE'!$I$194</definedName>
    <definedName name="ELA03">'UM 2A PARTE'!$I$195</definedName>
    <definedName name="ELA04">'UM 2A PARTE'!$I$196</definedName>
    <definedName name="ELE01">'UM 2A PARTE'!$I$221</definedName>
    <definedName name="ELE02">'UM 2A PARTE'!$I$222</definedName>
    <definedName name="ELE03">'UM 2A PARTE'!$I$223</definedName>
    <definedName name="ELE04">'UM 2A PARTE'!$I$224</definedName>
    <definedName name="EMA01">#REF!</definedName>
    <definedName name="EMA02">#REF!</definedName>
    <definedName name="EMA03">#REF!</definedName>
    <definedName name="EMA04">#REF!</definedName>
    <definedName name="EMB01">#REF!</definedName>
    <definedName name="EMB02">#REF!</definedName>
    <definedName name="EMB03">#REF!</definedName>
    <definedName name="EMB04">#REF!</definedName>
    <definedName name="EMB05">#REF!</definedName>
    <definedName name="EMB06">#REF!</definedName>
    <definedName name="EMC03">'TARJETAS'!$I$8</definedName>
    <definedName name="EMC04">'TARJETAS'!$I$9</definedName>
    <definedName name="EMC06">'TARJETAS'!$I$14</definedName>
    <definedName name="EMC07">'TARJETAS'!$I$10</definedName>
    <definedName name="EMC08">'TARJETAS'!$I$11</definedName>
    <definedName name="EMC09">'TARJETAS'!$I$12</definedName>
    <definedName name="EMC10">'TARJETAS'!$I$13</definedName>
    <definedName name="EMT01">#REF!</definedName>
    <definedName name="EMT03">#REF!</definedName>
    <definedName name="EMT04">#REF!</definedName>
    <definedName name="EMT05">#REF!</definedName>
    <definedName name="EMT06">#REF!</definedName>
    <definedName name="EMT07">#REF!</definedName>
    <definedName name="EMT08">#REF!</definedName>
    <definedName name="EMT09">#REF!</definedName>
    <definedName name="EMT10">#REF!</definedName>
    <definedName name="EMT11">#REF!</definedName>
    <definedName name="EMT12">#REF!</definedName>
    <definedName name="EMT13">#REF!</definedName>
    <definedName name="EMT14">#REF!</definedName>
    <definedName name="EPC01">'UM 2A PARTE'!$I$233</definedName>
    <definedName name="EPC02">'UM 2A PARTE'!$I$234</definedName>
    <definedName name="EPC03">'UM 2A PARTE'!$I$235</definedName>
    <definedName name="EPC04">'UM 2A PARTE'!$I$236</definedName>
    <definedName name="EPE01">'UM 2A PARTE'!$I$237</definedName>
    <definedName name="EPE02">'UM 2A PARTE'!$I$238</definedName>
    <definedName name="EPE03">'UM 2A PARTE'!$I$239</definedName>
    <definedName name="EPE04">'UM 2A PARTE'!$I$240</definedName>
    <definedName name="EPI01">'UM 2A PARTE'!$I$225</definedName>
    <definedName name="EPI02">'UM 2A PARTE'!$I$226</definedName>
    <definedName name="EPI03">'UM 2A PARTE'!$I$227</definedName>
    <definedName name="EPI04">'UM 2A PARTE'!$I$228</definedName>
    <definedName name="EPM01">'UM 2A PARTE'!$I$613</definedName>
    <definedName name="EPM02">'UM 2A PARTE'!$I$614</definedName>
    <definedName name="EPM03">'UM 2A PARTE'!$I$615</definedName>
    <definedName name="EPM04">'UM 2A PARTE'!$I$616</definedName>
    <definedName name="EPT01">'UM 2A PARTE'!$I$229</definedName>
    <definedName name="EPT02">'UM 2A PARTE'!$I$230</definedName>
    <definedName name="EPT03">'UM 2A PARTE'!$I$231</definedName>
    <definedName name="EPT04">'UM 2A PARTE'!$I$232</definedName>
    <definedName name="EST05">'UM 2A PARTE'!$I$273</definedName>
    <definedName name="EST06">'UM 2A PARTE'!$I$274</definedName>
    <definedName name="EVH09">'TARJETAS'!$I$33</definedName>
    <definedName name="EVH10">'TARJETAS'!$I$34</definedName>
    <definedName name="EVH11">'TARJETAS'!$I$35</definedName>
    <definedName name="EVH12">'TARJETAS'!$I$36</definedName>
    <definedName name="EVH13">'TARJETAS'!$I$37</definedName>
    <definedName name="EVH14">'TARJETAS'!$I$38</definedName>
    <definedName name="EVH15">'TARJETAS'!$I$39</definedName>
    <definedName name="EVH16">'TARJETAS'!$I$40</definedName>
    <definedName name="EVH17">'TARJETAS'!$I$41</definedName>
    <definedName name="EVH18">'TARJETAS'!$I$42</definedName>
    <definedName name="FPA01">'FU'!$I$224</definedName>
    <definedName name="FPA02">'FU'!$I$225</definedName>
    <definedName name="FPA03">'FU'!$I$226</definedName>
    <definedName name="FPA04">'FU'!$I$227</definedName>
    <definedName name="FPA05">'FU'!$I$228</definedName>
    <definedName name="FPA06">'FU'!$I$229</definedName>
    <definedName name="FPA07">'FU'!$I$230</definedName>
    <definedName name="FPA08">'FU'!$I$231</definedName>
    <definedName name="FPA09">'FU'!$I$232</definedName>
    <definedName name="FPA10">'FU'!$I$233</definedName>
    <definedName name="FPA11">'FU'!$I$234</definedName>
    <definedName name="FPA12">'FU'!$I$235</definedName>
    <definedName name="FPA13">'FU'!$I$236</definedName>
    <definedName name="FPA16">'FU'!$I$238</definedName>
    <definedName name="FPA17">'FU'!$I$239</definedName>
    <definedName name="FPA18">'FU'!$I$240</definedName>
    <definedName name="FPA19">'FU'!$I$241</definedName>
    <definedName name="FPA21">'FU'!$I$242</definedName>
    <definedName name="FPA22">'FU'!$I$243</definedName>
    <definedName name="FPA23">'FU'!$I$244</definedName>
    <definedName name="FPA24">'FU'!$I$245</definedName>
    <definedName name="FPA25">'FU'!$I$246</definedName>
    <definedName name="FPA26">'FU'!$I$247</definedName>
    <definedName name="FPA27">'FU'!$I$248</definedName>
    <definedName name="FPA28">'FU'!$I$249</definedName>
    <definedName name="FPA29">'FU'!$I$251</definedName>
    <definedName name="FPA30">'FU'!$I$252</definedName>
    <definedName name="FPA31">'FU'!$I$253</definedName>
    <definedName name="FPA32">'FU'!$I$254</definedName>
    <definedName name="FPA33">'FU'!$I$255</definedName>
    <definedName name="FPA34">'FU'!$I$256</definedName>
    <definedName name="FPA40">'FU'!$I$260</definedName>
    <definedName name="FPA41">'FU'!$I$262</definedName>
    <definedName name="FPA42">'FU'!$I$263</definedName>
    <definedName name="FPA46">'FU'!$I$274</definedName>
    <definedName name="FPA47">'FU'!$I$276</definedName>
    <definedName name="FPA48">'FU'!$I$277</definedName>
    <definedName name="FPA49">'FU'!$I$278</definedName>
    <definedName name="FPA50">'FU'!$I$279</definedName>
    <definedName name="FPA55">'FU'!$I$291</definedName>
    <definedName name="FPA56">'FU'!$I$293</definedName>
    <definedName name="FPA57">'FU'!$I$294</definedName>
    <definedName name="FPA58">'FU'!$I$295</definedName>
    <definedName name="FPA59">'FU'!$I$296</definedName>
    <definedName name="FPA79">'FU'!$I$309</definedName>
    <definedName name="FPA80">'FU'!$I$310</definedName>
    <definedName name="FPA81">'FU'!$I$311</definedName>
    <definedName name="FPA82">'FU'!$I$312</definedName>
    <definedName name="FPA83">'FU'!$I$237</definedName>
    <definedName name="FPA84">'FU'!$I$250</definedName>
    <definedName name="FPA85">'FU'!$I$257</definedName>
    <definedName name="FPA86">'FU'!$I$258</definedName>
    <definedName name="FPA87">'FU'!$I$259</definedName>
    <definedName name="FPA88">'FU'!$I$261</definedName>
    <definedName name="FPA89">'FU'!$I$264</definedName>
    <definedName name="FPA90">'FU'!$I$265</definedName>
    <definedName name="FPA91">'FU'!$I$266</definedName>
    <definedName name="FPA92">'FU'!$I$267</definedName>
    <definedName name="FPA93">'FU'!$I$268</definedName>
    <definedName name="FPA94">'FU'!$I$269</definedName>
    <definedName name="FPA95">'FU'!$I$270</definedName>
    <definedName name="FPA96">'FU'!$I$271</definedName>
    <definedName name="FPA97">'FU'!$I$272</definedName>
    <definedName name="FPA98">'FU'!$I$273</definedName>
    <definedName name="FPA99">'FU'!$I$275</definedName>
    <definedName name="FPF01">'FU'!$I$68</definedName>
    <definedName name="FPF02">'FU'!$I$69</definedName>
    <definedName name="FPF03">'FU'!$I$70</definedName>
    <definedName name="FPF04">'FU'!$I$72</definedName>
    <definedName name="FPF05">'FU'!$I$73</definedName>
    <definedName name="FPF06">'FU'!$I$74</definedName>
    <definedName name="FPF07">'FU'!$I$75</definedName>
    <definedName name="FPF08">'FU'!$I$76</definedName>
    <definedName name="FPF09">'FU'!$I$77</definedName>
    <definedName name="FPF10">'FU'!$I$13</definedName>
    <definedName name="FPF11">'FU'!$I$23</definedName>
    <definedName name="FPF12">'FU'!$I$30</definedName>
    <definedName name="FPF13">'FU'!$I$31</definedName>
    <definedName name="FPF14">'FU'!$I$32</definedName>
    <definedName name="FPF15">'FU'!$I$33</definedName>
    <definedName name="FPF16">'FU'!$I$34</definedName>
    <definedName name="FPF17">'FU'!$I$35</definedName>
    <definedName name="FPF18">'FU'!$I$36</definedName>
    <definedName name="FPF19">'FU'!$I$37</definedName>
    <definedName name="FPF20">'FU'!$I$41</definedName>
    <definedName name="FPF21">'FU'!$I$51</definedName>
    <definedName name="FPF22">'FU'!$I$61</definedName>
    <definedName name="FPF23">'FU'!$I$71</definedName>
    <definedName name="FPF24">'FU'!$I$81</definedName>
    <definedName name="FPF25">'FU'!$I$92</definedName>
    <definedName name="FPL01">'FU'!$I$280</definedName>
    <definedName name="FPL02">'FU'!$I$281</definedName>
    <definedName name="FPL03">'FU'!$I$282</definedName>
    <definedName name="FPL04">'FU'!$I$283</definedName>
    <definedName name="FPL05">'FU'!$I$284</definedName>
    <definedName name="FPL06">'FU'!$I$285</definedName>
    <definedName name="FPL07">'FU'!$I$286</definedName>
    <definedName name="FPL08">'FU'!$I$287</definedName>
    <definedName name="FPL09">'FU'!$I$288</definedName>
    <definedName name="FPL10">'FU'!$I$289</definedName>
    <definedName name="FPL11">'FU'!$I$290</definedName>
    <definedName name="FPL12">'FU'!$I$292</definedName>
    <definedName name="FPL13">'FU'!$I$297</definedName>
    <definedName name="FPL14">'FU'!$I$298</definedName>
    <definedName name="FPL15">'FU'!$I$299</definedName>
    <definedName name="FPL16">'FU'!$I$300</definedName>
    <definedName name="FPL17">'FU'!$I$301</definedName>
    <definedName name="FPL18">'FU'!$I$302</definedName>
    <definedName name="FPL19">'FU'!$I$303</definedName>
    <definedName name="FPL20">'FU'!$I$304</definedName>
    <definedName name="FPL21">'FU'!$I$305</definedName>
    <definedName name="FPL22">'FU'!$I$306</definedName>
    <definedName name="FPL23">'FU'!$I$307</definedName>
    <definedName name="FPL24">'FU'!$I$308</definedName>
    <definedName name="FTC01">'FU'!$I$367</definedName>
    <definedName name="FTC02">'FU'!$I$368</definedName>
    <definedName name="FTC03">'FU'!$I$369</definedName>
    <definedName name="FTC04">'FU'!$I$370</definedName>
    <definedName name="FUA01">'FU'!$I$320</definedName>
    <definedName name="FUA02">'FU'!$I$321</definedName>
    <definedName name="FUA03">'FU'!$I$322</definedName>
    <definedName name="FUA05">'FU'!$I$323</definedName>
    <definedName name="FUA06">'FU'!$I$324</definedName>
    <definedName name="FUA07">'FU'!$I$325</definedName>
    <definedName name="FUA08">'FU'!$I$326</definedName>
    <definedName name="FUA09">'FU'!$I$327</definedName>
    <definedName name="FUA10">'FU'!$I$328</definedName>
    <definedName name="FUA12">'FU'!$I$329</definedName>
    <definedName name="FUA13">'FU'!$I$330</definedName>
    <definedName name="FUA17">'FU'!$I$331</definedName>
    <definedName name="FUC01">'FU'!$I$189</definedName>
    <definedName name="FUC02">'FU'!$I$190</definedName>
    <definedName name="FUC03">'FU'!$I$191</definedName>
    <definedName name="FUD08">'FU'!$I$313</definedName>
    <definedName name="FUD09">'FU'!$I$314</definedName>
    <definedName name="FUD11">'FU'!$I$316</definedName>
    <definedName name="FUD56">'FU'!$I$318</definedName>
    <definedName name="FUD57">'FU'!$I$319</definedName>
    <definedName name="FUD58">'FU'!$I$317</definedName>
    <definedName name="FUD65">'FU'!$I$315</definedName>
    <definedName name="FUE01">'FU'!$I$141</definedName>
    <definedName name="FUE02">'FU'!$I$142</definedName>
    <definedName name="FUE03">'FU'!$I$143</definedName>
    <definedName name="FUE05">'FU'!$I$146</definedName>
    <definedName name="FUE06">'FU'!$I$147</definedName>
    <definedName name="FUE07">'FU'!$I$148</definedName>
    <definedName name="FUE08">'FU'!$I$149</definedName>
    <definedName name="FUE09">'FU'!$I$151</definedName>
    <definedName name="FUE10">'FU'!$I$152</definedName>
    <definedName name="FUE11">'FU'!$I$153</definedName>
    <definedName name="FUE12">'FU'!$I$154</definedName>
    <definedName name="FUE13">'FU'!$I$155</definedName>
    <definedName name="FUE14">'FU'!$I$157</definedName>
    <definedName name="FUE16">'FU'!$I$163</definedName>
    <definedName name="FUE19">'FU'!$I$167</definedName>
    <definedName name="FUE22">'FU'!$I$169</definedName>
    <definedName name="FUE23">'FU'!$I$170</definedName>
    <definedName name="FUE24">'FU'!$I$171</definedName>
    <definedName name="FUE25">'FU'!$I$172</definedName>
    <definedName name="FUE27">'FU'!$I$181</definedName>
    <definedName name="FUE28">'FU'!$I$156</definedName>
    <definedName name="FUE29">'FU'!$I$158</definedName>
    <definedName name="FUE30">'FU'!$I$159</definedName>
    <definedName name="FUE31">'FU'!$I$160</definedName>
    <definedName name="FUE32">'FU'!$I$161</definedName>
    <definedName name="FUE33">'FU'!$I$164</definedName>
    <definedName name="FUE34">'FU'!$I$173</definedName>
    <definedName name="FUE35">'FU'!$I$176</definedName>
    <definedName name="FUE36">'FU'!$I$177</definedName>
    <definedName name="FUE37">'FU'!$I$178</definedName>
    <definedName name="FUE38">'FU'!$I$144</definedName>
    <definedName name="FUE39">'FU'!$I$145</definedName>
    <definedName name="FUE40">'FU'!$I$165</definedName>
    <definedName name="FUE41">'FU'!$I$166</definedName>
    <definedName name="FUE43">'FU'!$I$179</definedName>
    <definedName name="FUE44">'FU'!$I$180</definedName>
    <definedName name="FUE45">'FU'!$I$150</definedName>
    <definedName name="FUE46">'FU'!$I$162</definedName>
    <definedName name="FUE47">'FU'!$I$168</definedName>
    <definedName name="FUE48">'FU'!$I$174</definedName>
    <definedName name="FUE49">'FU'!$I$175</definedName>
    <definedName name="FUE50">'FU'!$I$182</definedName>
    <definedName name="FUF10">'FU'!$I$8</definedName>
    <definedName name="FUF11">'FU'!$I$9</definedName>
    <definedName name="FUF34">'FU'!$I$10</definedName>
    <definedName name="FUF35">'FU'!$I$11</definedName>
    <definedName name="FUF36">'FU'!$I$12</definedName>
    <definedName name="FUF37">'FU'!$I$14</definedName>
    <definedName name="FUF38">'FU'!$I$15</definedName>
    <definedName name="FUF39">'FU'!$I$16</definedName>
    <definedName name="FUF40">'FU'!$I$17</definedName>
    <definedName name="FUF41">'FU'!$I$18</definedName>
    <definedName name="FUF42">'FU'!$I$19</definedName>
    <definedName name="FUF43">'FU'!$I$20</definedName>
    <definedName name="FUF44">'FU'!$I$21</definedName>
    <definedName name="FUF45">'FU'!$I$22</definedName>
    <definedName name="FUF46">'FU'!$I$24</definedName>
    <definedName name="FUF47">'FU'!$I$25</definedName>
    <definedName name="FUF48">'FU'!$I$26</definedName>
    <definedName name="FUF49">'FU'!$I$27</definedName>
    <definedName name="FUF50">'FU'!$I$28</definedName>
    <definedName name="FUF51">'FU'!$I$29</definedName>
    <definedName name="FUF52">'FU'!$I$38</definedName>
    <definedName name="FUF53">'FU'!$I$39</definedName>
    <definedName name="FUF54">'FU'!$I$40</definedName>
    <definedName name="FUF55">'FU'!$I$42</definedName>
    <definedName name="FUF56">'FU'!$I$43</definedName>
    <definedName name="FUF57">'FU'!$I$44</definedName>
    <definedName name="FUF58">'FU'!$I$45</definedName>
    <definedName name="FUF59">'FU'!$I$46</definedName>
    <definedName name="FUF60">'FU'!$I$47</definedName>
    <definedName name="FUF61">'FU'!$I$48</definedName>
    <definedName name="FUF62">'FU'!$I$49</definedName>
    <definedName name="FUF63">'FU'!$I$50</definedName>
    <definedName name="FUF64">'FU'!$I$52</definedName>
    <definedName name="FUF65">'FU'!$I$53</definedName>
    <definedName name="FUF66">'FU'!$I$54</definedName>
    <definedName name="FUF67">'FU'!$I$55</definedName>
    <definedName name="FUF68">'FU'!$I$56</definedName>
    <definedName name="FUF69">'FU'!$I$57</definedName>
    <definedName name="FUF71">'FU'!$I$78</definedName>
    <definedName name="FUF72">'FU'!$I$79</definedName>
    <definedName name="FUF73">'FU'!$I$80</definedName>
    <definedName name="FUF74">'FU'!$I$82</definedName>
    <definedName name="FUF75">'FU'!$I$83</definedName>
    <definedName name="FUF76">'FU'!$I$84</definedName>
    <definedName name="FUF77">'FU'!$I$85</definedName>
    <definedName name="FUF78">'FU'!$I$86</definedName>
    <definedName name="FUF79">'FU'!$I$87</definedName>
    <definedName name="FUF80">'FU'!$I$88</definedName>
    <definedName name="FUF81">'FU'!$I$89</definedName>
    <definedName name="FUF82">'FU'!$I$90</definedName>
    <definedName name="FUF83">'FU'!$I$91</definedName>
    <definedName name="FUF84">'FU'!$I$93</definedName>
    <definedName name="FUF85">'FU'!$I$94</definedName>
    <definedName name="FUF86">'FU'!$I$95</definedName>
    <definedName name="FUF87">'FU'!$I$96</definedName>
    <definedName name="FUF88">'FU'!$I$97</definedName>
    <definedName name="FUF89">'FU'!$I$98</definedName>
    <definedName name="FUF90">'FU'!$I$99</definedName>
    <definedName name="FUF91">'FU'!$I$58</definedName>
    <definedName name="FUF92">'FU'!$I$59</definedName>
    <definedName name="FUF93">'FU'!$I$60</definedName>
    <definedName name="FUF94">'FU'!$I$62</definedName>
    <definedName name="FUF95">'FU'!$I$63</definedName>
    <definedName name="FUF96">'FU'!$I$64</definedName>
    <definedName name="FUF97">'FU'!$I$65</definedName>
    <definedName name="FUF98">'FU'!$I$66</definedName>
    <definedName name="FUF99">'FU'!$I$67</definedName>
    <definedName name="FUI01">'FU'!$I$183</definedName>
    <definedName name="FUI02">'FU'!$I$184</definedName>
    <definedName name="FUI03">'FU'!$I$185</definedName>
    <definedName name="FUI04">'FU'!$I$186</definedName>
    <definedName name="FUI05">'FU'!$I$187</definedName>
    <definedName name="FUI06">'FU'!$I$188</definedName>
    <definedName name="FUN01">'FU'!$I$100</definedName>
    <definedName name="FUN02">'FU'!$I$101</definedName>
    <definedName name="FUN03">'FU'!$I$102</definedName>
    <definedName name="FUN04">'FU'!$I$103</definedName>
    <definedName name="FUN05">'FU'!$I$104</definedName>
    <definedName name="FUN06">'FU'!$I$105</definedName>
    <definedName name="FUN07">'FU'!$I$106</definedName>
    <definedName name="FUN08">'FU'!$I$107</definedName>
    <definedName name="FUN09">'FU'!$I$108</definedName>
    <definedName name="FUN10">'FU'!$I$109</definedName>
    <definedName name="FUN11">'FU'!$I$110</definedName>
    <definedName name="FUN12">'FU'!$I$111</definedName>
    <definedName name="FUN13">'FU'!$I$112</definedName>
    <definedName name="FUN23">'FU'!$I$113</definedName>
    <definedName name="FUN24">'FU'!$I$114</definedName>
    <definedName name="FUN25">'FU'!$I$115</definedName>
    <definedName name="FUN26">'FU'!$I$116</definedName>
    <definedName name="FUN27">'FU'!$I$117</definedName>
    <definedName name="FUN28">'FU'!$I$118</definedName>
    <definedName name="FUN29">'FU'!$I$119</definedName>
    <definedName name="FUN30">'FU'!$I$120</definedName>
    <definedName name="FUP01">'FU'!$I$194</definedName>
    <definedName name="FUP02">'FU'!$I$195</definedName>
    <definedName name="FUP03">'FU'!$I$199</definedName>
    <definedName name="FUP04">'FU'!$I$203</definedName>
    <definedName name="FUP05">'FU'!$I$204</definedName>
    <definedName name="FUP06">'FU'!$I$205</definedName>
    <definedName name="FUP07">'FU'!$I$206</definedName>
    <definedName name="FUP08">'FU'!$I$209</definedName>
    <definedName name="FUP09">'FU'!$I$210</definedName>
    <definedName name="FUP10">'FU'!$I$211</definedName>
    <definedName name="FUP11">'FU'!$I$212</definedName>
    <definedName name="FUP12">'FU'!$I$213</definedName>
    <definedName name="FUP13">'FU'!$I$214</definedName>
    <definedName name="FUP14">'FU'!$I$215</definedName>
    <definedName name="FUP15">'FU'!$I$216</definedName>
    <definedName name="FUP16">'FU'!$I$217</definedName>
    <definedName name="FUP17">'FU'!$I$218</definedName>
    <definedName name="FUP18">'FU'!$I$219</definedName>
    <definedName name="FUP19">'FU'!$I$220</definedName>
    <definedName name="FUP20">'FU'!$I$221</definedName>
    <definedName name="FUP24">'FU'!$I$222</definedName>
    <definedName name="FUP25">'FU'!$I$223</definedName>
    <definedName name="FUP26">'FU'!$I$208</definedName>
    <definedName name="FUP27">'FU'!$I$192</definedName>
    <definedName name="FUP28">'FU'!$I$193</definedName>
    <definedName name="FUP29">'FU'!$I$196</definedName>
    <definedName name="FUP30">'FU'!$I$197</definedName>
    <definedName name="FUP31">'FU'!$I$198</definedName>
    <definedName name="FUP32">'FU'!$I$200</definedName>
    <definedName name="FUP33">'FU'!$I$201</definedName>
    <definedName name="FUP34">'FU'!$I$202</definedName>
    <definedName name="FUP35">'FU'!$I$207</definedName>
    <definedName name="GAM01">'UM 2A PARTE'!$I$319</definedName>
    <definedName name="GAM02">'UM 2A PARTE'!$I$320</definedName>
    <definedName name="GAM04">'UM 2A PARTE'!$I$311</definedName>
    <definedName name="GAM05">'UM 2A PARTE'!$I$336</definedName>
    <definedName name="GAM06">'UM 2A PARTE'!$I$337</definedName>
    <definedName name="GAM07">'UM 2A PARTE'!$I$321</definedName>
    <definedName name="GAM08">'UM 2A PARTE'!$I$338</definedName>
    <definedName name="GAM09">'UM 2A PARTE'!$I$322</definedName>
    <definedName name="GAM10">'UM 2A PARTE'!$I$339</definedName>
    <definedName name="GAM11">'UM 2A PARTE'!$I$323</definedName>
    <definedName name="GAM12">'UM 2A PARTE'!$I$367</definedName>
    <definedName name="GAM13">'UM 2A PARTE'!$I$324</definedName>
    <definedName name="GAM14">'UM 2A PARTE'!$I$368</definedName>
    <definedName name="GAM15">'UM 2A PARTE'!$I$325</definedName>
    <definedName name="GAM16">'UM 2A PARTE'!$I$369</definedName>
    <definedName name="GAM17">'UM 2A PARTE'!$I$327</definedName>
    <definedName name="GAM18">'UM 2A PARTE'!$I$371</definedName>
    <definedName name="GAM19">'UM 2A PARTE'!$I$317</definedName>
    <definedName name="GAM20">'UM 2A PARTE'!$I$334</definedName>
    <definedName name="GAM21">'UM 2A PARTE'!$I$312</definedName>
    <definedName name="GAM22">'UM 2A PARTE'!$I$329</definedName>
    <definedName name="GAM23">'UM 2A PARTE'!$I$313</definedName>
    <definedName name="GAM24">'UM 2A PARTE'!$I$330</definedName>
    <definedName name="GAM25">'UM 2A PARTE'!$I$314</definedName>
    <definedName name="GAM26">'UM 2A PARTE'!$I$331</definedName>
    <definedName name="GAM27">'UM 2A PARTE'!$I$315</definedName>
    <definedName name="GAM28">'UM 2A PARTE'!$I$332</definedName>
    <definedName name="GAM29">'UM 2A PARTE'!$I$316</definedName>
    <definedName name="GAM30">'UM 2A PARTE'!$I$333</definedName>
    <definedName name="GAM31">'UM 2A PARTE'!$I$318</definedName>
    <definedName name="GAM32">'UM 2A PARTE'!$I$335</definedName>
    <definedName name="GAM37">'UM 2A PARTE'!$I$340</definedName>
    <definedName name="GAM38">'UM 2A PARTE'!$I$341</definedName>
    <definedName name="GAM39">'UM 2A PARTE'!$I$342</definedName>
    <definedName name="GAM40">'UM 2A PARTE'!$I$343</definedName>
    <definedName name="GAM41">'UM 2A PARTE'!$I$349</definedName>
    <definedName name="GAM42">'UM 2A PARTE'!$I$350</definedName>
    <definedName name="GAM43">'UM 2A PARTE'!$I$351</definedName>
    <definedName name="GAM44">'UM 2A PARTE'!$I$352</definedName>
    <definedName name="GAM45">'UM 2A PARTE'!$I$358</definedName>
    <definedName name="GAM46">'UM 2A PARTE'!$I$359</definedName>
    <definedName name="GAM47">'UM 2A PARTE'!$I$360</definedName>
    <definedName name="GAM48">'UM 2A PARTE'!$I$361</definedName>
    <definedName name="GAM49">'UM 2A PARTE'!$I$344</definedName>
    <definedName name="GAM50">'UM 2A PARTE'!$I$353</definedName>
    <definedName name="GAM51">'UM 2A PARTE'!$I$362</definedName>
    <definedName name="GAM52">'UM 2A PARTE'!$I$345</definedName>
    <definedName name="GAM53">'UM 2A PARTE'!$I$354</definedName>
    <definedName name="GAM54">'UM 2A PARTE'!$I$363</definedName>
    <definedName name="GAM55">'UM 2A PARTE'!$I$346</definedName>
    <definedName name="GAM56">'UM 2A PARTE'!$I$355</definedName>
    <definedName name="GAM57">'UM 2A PARTE'!$I$364</definedName>
    <definedName name="GAM58">'UM 2A PARTE'!$I$347</definedName>
    <definedName name="GAM59">'UM 2A PARTE'!$I$356</definedName>
    <definedName name="GAM60">'UM 2A PARTE'!$I$365</definedName>
    <definedName name="GAM64">'UM 2A PARTE'!$I$348</definedName>
    <definedName name="GAM65">'UM 2A PARTE'!$I$357</definedName>
    <definedName name="GAM66">'UM 2A PARTE'!$I$366</definedName>
    <definedName name="GAM67">'UM 2A PARTE'!$I$326</definedName>
    <definedName name="GAM68">'UM 2A PARTE'!$I$370</definedName>
    <definedName name="GAM69">'UM 2A PARTE'!$I$328</definedName>
    <definedName name="GAM70">'UM 2A PARTE'!$I$372</definedName>
    <definedName name="GAP10">'UM 2A PARTE'!$I$392</definedName>
    <definedName name="GAP11">'UM 2A PARTE'!$I$393</definedName>
    <definedName name="GAP15">'UM 2A PARTE'!$I$394</definedName>
    <definedName name="GAP16">'UM 2A PARTE'!$I$395</definedName>
    <definedName name="GAP17">'UM 2A PARTE'!$I$396</definedName>
    <definedName name="GAP18">'UM 2A PARTE'!$I$397</definedName>
    <definedName name="GAP19">'UM 2A PARTE'!$I$398</definedName>
    <definedName name="GAP20">'UM 2A PARTE'!$I$399</definedName>
    <definedName name="GAP21">'UM 2A PARTE'!$I$400</definedName>
    <definedName name="GAP22">'UM 2A PARTE'!$I$401</definedName>
    <definedName name="GAP23">'UM 2A PARTE'!$I$402</definedName>
    <definedName name="GAP24">'UM 2A PARTE'!$I$403</definedName>
    <definedName name="GAP25">'UM 2A PARTE'!$I$404</definedName>
    <definedName name="GAP26">'UM 2A PARTE'!$I$405</definedName>
    <definedName name="GAP27">'UM 2A PARTE'!$I$382</definedName>
    <definedName name="GAP28">'UM 2A PARTE'!$I$383</definedName>
    <definedName name="GAP29">'UM 2A PARTE'!$I$384</definedName>
    <definedName name="GAP30">'UM 2A PARTE'!$I$385</definedName>
    <definedName name="GAP31">'UM 2A PARTE'!$I$386</definedName>
    <definedName name="GAP32">'UM 2A PARTE'!$I$387</definedName>
    <definedName name="GAP33">'UM 2A PARTE'!$I$388</definedName>
    <definedName name="GAP34">'UM 2A PARTE'!$I$389</definedName>
    <definedName name="GAP35">'UM 2A PARTE'!$I$390</definedName>
    <definedName name="GAP36">'UM 2A PARTE'!$I$391</definedName>
    <definedName name="HMD01">'UM 2A PARTE'!$I$617</definedName>
    <definedName name="HMD02">'UM 2A PARTE'!$I$618</definedName>
    <definedName name="HOS01">'UM 2A PARTE'!$I$642</definedName>
    <definedName name="HOS02">'UM 2A PARTE'!$I$643</definedName>
    <definedName name="HOS03">'UM 2A PARTE'!$I$644</definedName>
    <definedName name="HOS04">'UM 2A PARTE'!$I$645</definedName>
    <definedName name="HOS05">'UM 2A PARTE'!$I$646</definedName>
    <definedName name="HOS18">'UM 2A PARTE'!$I$647</definedName>
    <definedName name="HOS19">'UM 2A PARTE'!$I$648</definedName>
    <definedName name="HPH04">'Biologicos'!$W$54</definedName>
    <definedName name="HUE01">'UM 2A PARTE'!#REF!</definedName>
    <definedName name="HUE02">'UM 2A PARTE'!$I$631</definedName>
    <definedName name="HUE03">'UM 2A PARTE'!#REF!</definedName>
    <definedName name="HUE04">'UM 2A PARTE'!$I$637</definedName>
    <definedName name="HUE05">'UM 2A PARTE'!$I$638</definedName>
    <definedName name="HUE06">'UM 2A PARTE'!$I$639</definedName>
    <definedName name="HUE07">'UM 2A PARTE'!$I$640</definedName>
    <definedName name="HUE10">'UM 2A PARTE'!#REF!</definedName>
    <definedName name="HUE11">'UM 2A PARTE'!$I$641</definedName>
    <definedName name="HUE12">'UM 2A PARTE'!$I$629</definedName>
    <definedName name="HUE13">'UM 2A PARTE'!$I$630</definedName>
    <definedName name="HUE14">'UM 2A PARTE'!$I$632</definedName>
    <definedName name="HUE15">'UM 2A PARTE'!$I$633</definedName>
    <definedName name="HUE16">'UM 2A PARTE'!$I$634</definedName>
    <definedName name="HUE17">'UM 2A PARTE'!$I$635</definedName>
    <definedName name="HUE18">'UM 2A PARTE'!$I$636</definedName>
    <definedName name="IMC02">'TARJETAS'!$I$132</definedName>
    <definedName name="IMC03">'TARJETAS'!$I$133</definedName>
    <definedName name="IMC04">'TARJETAS'!$I$134</definedName>
    <definedName name="IMC05">'TARJETAS'!$I$135</definedName>
    <definedName name="IMC06">'TARJETAS'!$I$130</definedName>
    <definedName name="IMC07">'TARJETAS'!$I$131</definedName>
    <definedName name="IMC08">'TARJETAS'!$I$138</definedName>
    <definedName name="IMC09">'TARJETAS'!$I$136</definedName>
    <definedName name="IMC10">'TARJETAS'!$I$137</definedName>
    <definedName name="IMC11">'TARJETAS'!#REF!</definedName>
    <definedName name="IMC12">'TARJETAS'!#REF!</definedName>
    <definedName name="IMC13">'TARJETAS'!#REF!</definedName>
    <definedName name="IMC14">'TARJETAS'!#REF!</definedName>
    <definedName name="IMC15">'TARJETAS'!$I$139</definedName>
    <definedName name="IMC16">'TARJETAS'!$I$140</definedName>
    <definedName name="IMC17">'TARJETAS'!$I$141</definedName>
    <definedName name="IRA01">#REF!</definedName>
    <definedName name="IRA04">#REF!</definedName>
    <definedName name="IRA07">#REF!</definedName>
    <definedName name="IRA10">#REF!</definedName>
    <definedName name="IRA13">#REF!</definedName>
    <definedName name="IRA14">#REF!</definedName>
    <definedName name="IRA15">#REF!</definedName>
    <definedName name="IRA16">#REF!</definedName>
    <definedName name="ITS05">'UM 2A PARTE'!$I$9</definedName>
    <definedName name="ITS06">#REF!</definedName>
    <definedName name="ITS07">#REF!</definedName>
    <definedName name="ITS08">#REF!</definedName>
    <definedName name="ITS09">#REF!</definedName>
    <definedName name="ITS10">#REF!</definedName>
    <definedName name="ITS11">#REF!</definedName>
    <definedName name="ITS12">#REF!</definedName>
    <definedName name="ITS13">#REF!</definedName>
    <definedName name="LAB01">'UM 2A PARTE'!$I$595</definedName>
    <definedName name="LAB02">'UM 2A PARTE'!$I$596</definedName>
    <definedName name="LAP01">'UM 2A PARTE'!$I$599</definedName>
    <definedName name="LAP02">'UM 2A PARTE'!$I$600</definedName>
    <definedName name="LCC15">'UM 2A PARTE'!$I$576</definedName>
    <definedName name="LCC16">'UM 2A PARTE'!$I$577</definedName>
    <definedName name="LCC17">'UM 2A PARTE'!$I$578</definedName>
    <definedName name="LCC18">'UM 2A PARTE'!$I$579</definedName>
    <definedName name="LCC19">'UM 2A PARTE'!$I$580</definedName>
    <definedName name="LCC20">'UM 2A PARTE'!$I$581</definedName>
    <definedName name="LCC21">'UM 2A PARTE'!$I$582</definedName>
    <definedName name="LCC22">'UM 2A PARTE'!$I$583</definedName>
    <definedName name="LCC23">'UM 2A PARTE'!$I$584</definedName>
    <definedName name="LCC24">'UM 2A PARTE'!$I$585</definedName>
    <definedName name="LCC25">'UM 2A PARTE'!$I$586</definedName>
    <definedName name="LCC26">'UM 2A PARTE'!$I$587</definedName>
    <definedName name="LCC27">'UM 2A PARTE'!$I$588</definedName>
    <definedName name="LCC28">'UM 2A PARTE'!$I$589</definedName>
    <definedName name="LCC29">'UM 2A PARTE'!$I$590</definedName>
    <definedName name="LCC30">'UM 2A PARTE'!$I$591</definedName>
    <definedName name="LCC31">'UM 2A PARTE'!$I$592</definedName>
    <definedName name="LCC33">'UM 2A PARTE'!$I$593</definedName>
    <definedName name="LCC34">'UM 2A PARTE'!$I$594</definedName>
    <definedName name="LEI01">'LE'!$I$9</definedName>
    <definedName name="LEI02">'LE'!$I$10</definedName>
    <definedName name="LEI03">'LE'!$I$11</definedName>
    <definedName name="LEI04">'LE'!$I$12</definedName>
    <definedName name="LEI05">'LE'!$I$13</definedName>
    <definedName name="LEI06">'LE'!$I$14</definedName>
    <definedName name="LEI07">'LE'!$I$15</definedName>
    <definedName name="LEI08">'LE'!$I$16</definedName>
    <definedName name="LEI09">'LE'!$I$17</definedName>
    <definedName name="LEI10">'LE'!$I$18</definedName>
    <definedName name="LEI11">'LE'!$I$19</definedName>
    <definedName name="LEI12">'LE'!$I$20</definedName>
    <definedName name="LEI13">'LE'!$I$21</definedName>
    <definedName name="LEI14">'LE'!$I$22</definedName>
    <definedName name="LEI15">'LE'!$I$23</definedName>
    <definedName name="LEI17">'LE'!$I$24</definedName>
    <definedName name="LEI18">'LE'!$I$25</definedName>
    <definedName name="LEI20">'LE'!$I$26</definedName>
    <definedName name="LEI21">'LE'!$I$27</definedName>
    <definedName name="LEI22">'LE'!$I$28</definedName>
    <definedName name="LEI23">'LE'!$I$29</definedName>
    <definedName name="LEI24">'LE'!$I$30</definedName>
    <definedName name="LEI25">'LE'!$I$31</definedName>
    <definedName name="LEI31">'LE'!$I$8</definedName>
    <definedName name="LEI32">'LE'!$I$32</definedName>
    <definedName name="LEI33">'LE'!$I$33</definedName>
    <definedName name="LEI34">'LE'!$I$34</definedName>
    <definedName name="LEI35">'LE'!$I$35</definedName>
    <definedName name="LEN01">'UM 2A PARTE'!$I$603</definedName>
    <definedName name="LEN02">'UM 2A PARTE'!$I$604</definedName>
    <definedName name="LMA01">'TARJETAS'!$I$142</definedName>
    <definedName name="LMA02">'TARJETAS'!$I$143</definedName>
    <definedName name="LOE01">'UM 2A PARTE'!$I$601</definedName>
    <definedName name="LOE02">'UM 2A PARTE'!$I$602</definedName>
    <definedName name="LRX01">'UM 2A PARTE'!$I$597</definedName>
    <definedName name="LRX02">'UM 2A PARTE'!$I$598</definedName>
    <definedName name="LTC01">'UM 2A PARTE'!$I$607</definedName>
    <definedName name="LTC02">'UM 2A PARTE'!$I$608</definedName>
    <definedName name="LUS01">'UM 2A PARTE'!$I$605</definedName>
    <definedName name="LUS02">'UM 2A PARTE'!$I$606</definedName>
    <definedName name="MAC01">'UM 2A PARTE'!$I$373</definedName>
    <definedName name="MAC02">'UM 2A PARTE'!$I$374</definedName>
    <definedName name="MAC06">'UM 2A PARTE'!$I$380</definedName>
    <definedName name="MAC07">'UM 2A PARTE'!$I$381</definedName>
    <definedName name="MAC08">'UM 2A PARTE'!$I$375</definedName>
    <definedName name="MAC09">'UM 2A PARTE'!$I$376</definedName>
    <definedName name="MAC10">'UM 2A PARTE'!$I$377</definedName>
    <definedName name="MAC11">'UM 2A PARTE'!$I$378</definedName>
    <definedName name="MAC12">'UM 2A PARTE'!$I$379</definedName>
    <definedName name="MBL01">'UM 2A PARTE'!$I$241</definedName>
    <definedName name="MBL02">'UM 2A PARTE'!$I$242</definedName>
    <definedName name="MBL03">'UM 2A PARTE'!$I$243</definedName>
    <definedName name="MBL04">'UM 2A PARTE'!$I$244</definedName>
    <definedName name="MBL05">'UM 2A PARTE'!$I$245</definedName>
    <definedName name="MEN01">#REF!</definedName>
    <definedName name="MEN02">#REF!</definedName>
    <definedName name="MEN03">#REF!</definedName>
    <definedName name="mes">'Configura'!$B$4</definedName>
    <definedName name="MES01">'UM 2A PARTE'!$I$493</definedName>
    <definedName name="MES02">'UM 2A PARTE'!$I$494</definedName>
    <definedName name="MES03">'UM 2A PARTE'!$I$495</definedName>
    <definedName name="MES04">'UM 2A PARTE'!$I$496</definedName>
    <definedName name="MES05">'UM 2A PARTE'!$I$498</definedName>
    <definedName name="MES06">'UM 2A PARTE'!$I$497</definedName>
    <definedName name="MIA04">#REF!</definedName>
    <definedName name="MNM01">'UM 2A PARTE'!$I$283</definedName>
    <definedName name="MNM02">'UM 2A PARTE'!$I$284</definedName>
    <definedName name="MNM04">'UM 2A PARTE'!$I$288</definedName>
    <definedName name="MNM21">'UM 2A PARTE'!$I$280</definedName>
    <definedName name="MNM22">'UM 2A PARTE'!$I$286</definedName>
    <definedName name="MNM23">'UM 2A PARTE'!$I$287</definedName>
    <definedName name="MNM24">'UM 2A PARTE'!$I$289</definedName>
    <definedName name="MNM25">'UM 2A PARTE'!$I$281</definedName>
    <definedName name="MNM26">'UM 2A PARTE'!$I$282</definedName>
    <definedName name="MNM27">'UM 2A PARTE'!$I$285</definedName>
    <definedName name="MNM28">'UM 2A PARTE'!$I$290</definedName>
    <definedName name="MNM29">'UM 2A PARTE'!$I$291</definedName>
    <definedName name="MNM30">'UM 2A PARTE'!$I$292</definedName>
    <definedName name="MNM31">'UM 2A PARTE'!$I$293</definedName>
    <definedName name="MNM32">'UM 2A PARTE'!$I$294</definedName>
    <definedName name="MNM33">'UM 2A PARTE'!$I$295</definedName>
    <definedName name="MNM34">'UM 2A PARTE'!$I$296</definedName>
    <definedName name="MNM35">'UM 2A PARTE'!$I$297</definedName>
    <definedName name="MNM36">'UM 2A PARTE'!$I$298</definedName>
    <definedName name="MNM37">'UM 2A PARTE'!$I$299</definedName>
    <definedName name="MNM38">'UM 2A PARTE'!$I$300</definedName>
    <definedName name="MNM39">'UM 2A PARTE'!$I$301</definedName>
    <definedName name="MNM40">'UM 2A PARTE'!$I$302</definedName>
    <definedName name="MNM41">'UM 2A PARTE'!$I$303</definedName>
    <definedName name="MNM42">'UM 2A PARTE'!$I$304</definedName>
    <definedName name="NAC01">'UM 2A PARTE'!#REF!</definedName>
    <definedName name="NAC02">'UM 2A PARTE'!#REF!</definedName>
    <definedName name="NAC03">'UM 2A PARTE'!#REF!</definedName>
    <definedName name="NAC04">'UM 2A PARTE'!#REF!</definedName>
    <definedName name="NAC09">'UM 2A PARTE'!#REF!</definedName>
    <definedName name="NAC10">'UM 2A PARTE'!#REF!</definedName>
    <definedName name="NAC11">'UM 2A PARTE'!#REF!</definedName>
    <definedName name="NAC12">'UM 2A PARTE'!#REF!</definedName>
    <definedName name="NEM01">#REF!</definedName>
    <definedName name="NEM02">#REF!</definedName>
    <definedName name="NIC01">'TARJETAS'!$I$88</definedName>
    <definedName name="NIC02">'TARJETAS'!$I$89</definedName>
    <definedName name="NIC03">'TARJETAS'!$I$90</definedName>
    <definedName name="NIC04">'TARJETAS'!$I$91</definedName>
    <definedName name="NIC05">'TARJETAS'!$I$92</definedName>
    <definedName name="NIC06">'TARJETAS'!$I$93</definedName>
    <definedName name="NIC07">'TARJETAS'!$I$94</definedName>
    <definedName name="NIC08">'TARJETAS'!$I$95</definedName>
    <definedName name="NMA01">'TARJETAS'!$I$144</definedName>
    <definedName name="NMA02">'TARJETAS'!$I$145</definedName>
    <definedName name="NMA05">'TARJETAS'!$I$146</definedName>
    <definedName name="NMA06">'TARJETAS'!$I$147</definedName>
    <definedName name="NMA07">'TARJETAS'!$I$148</definedName>
    <definedName name="NMD01">'TARJETAS'!$I$149</definedName>
    <definedName name="NMD02">'TARJETAS'!$I$150</definedName>
    <definedName name="NMD05">'TARJETAS'!$I$151</definedName>
    <definedName name="NMD06">'TARJETAS'!$I$152</definedName>
    <definedName name="NMD07">'TARJETAS'!$I$153</definedName>
    <definedName name="NMD08">'TARJETAS'!$I$154</definedName>
    <definedName name="NPT15">'TARJETAS'!$I$120</definedName>
    <definedName name="NPT16">'TARJETAS'!$I$121</definedName>
    <definedName name="NPT17">'TARJETAS'!$I$122</definedName>
    <definedName name="NPT18">'TARJETAS'!$I$123</definedName>
    <definedName name="NPT19">'TARJETAS'!$I$124</definedName>
    <definedName name="NPT20">'TARJETAS'!$I$125</definedName>
    <definedName name="NPT29">'TARJETAS'!$I$112</definedName>
    <definedName name="NPT30">'TARJETAS'!$I$113</definedName>
    <definedName name="NPT31">'TARJETAS'!$I$114</definedName>
    <definedName name="NPT32">'TARJETAS'!$I$115</definedName>
    <definedName name="NPT33">'TARJETAS'!$I$116</definedName>
    <definedName name="NPT34">'TARJETAS'!$I$117</definedName>
    <definedName name="NPT36">'TARJETAS'!$I$98</definedName>
    <definedName name="NPT37">'TARJETAS'!$I$99</definedName>
    <definedName name="NPT38">'TARJETAS'!$I$100</definedName>
    <definedName name="NPT39">'TARJETAS'!$I$101</definedName>
    <definedName name="NPT41">'TARJETAS'!$I$104</definedName>
    <definedName name="NPT42">'TARJETAS'!$I$105</definedName>
    <definedName name="NPT43">'TARJETAS'!$I$106</definedName>
    <definedName name="NPT44">'TARJETAS'!$I$107</definedName>
    <definedName name="npt45">'TARJETAS'!$I$108</definedName>
    <definedName name="NPT46">'TARJETAS'!$I$109</definedName>
    <definedName name="NPT47">'TARJETAS'!$I$96</definedName>
    <definedName name="NPT48">'TARJETAS'!$I$97</definedName>
    <definedName name="NPT49">'TARJETAS'!$I$102</definedName>
    <definedName name="NPT50">'TARJETAS'!$I$103</definedName>
    <definedName name="NPT51">'TARJETAS'!$I$110</definedName>
    <definedName name="NPT52">'TARJETAS'!$I$111</definedName>
    <definedName name="NPT53">'TARJETAS'!$I$118</definedName>
    <definedName name="NPT54">'TARJETAS'!$I$119</definedName>
    <definedName name="NTB03">'TARJETAS'!$I$129</definedName>
    <definedName name="NTB05">'TARJETAS'!$I$128</definedName>
    <definedName name="NTB06">'TARJETAS'!$I$126</definedName>
    <definedName name="NTB07">'TARJETAS'!$I$127</definedName>
    <definedName name="PAE01">'UM 2A PARTE'!$I$611</definedName>
    <definedName name="PAE02">'UM 2A PARTE'!$I$612</definedName>
    <definedName name="PAR01">'UM 2A PARTE'!#REF!</definedName>
    <definedName name="PAR02">'UM 2A PARTE'!#REF!</definedName>
    <definedName name="PAR03">'UM 2A PARTE'!#REF!</definedName>
    <definedName name="PAR04">'UM 2A PARTE'!#REF!</definedName>
    <definedName name="PAR10">'UM 2A PARTE'!#REF!</definedName>
    <definedName name="PAR11">'UM 2A PARTE'!#REF!</definedName>
    <definedName name="PAR12">'UM 2A PARTE'!#REF!</definedName>
    <definedName name="PAR13">'UM 2A PARTE'!#REF!</definedName>
    <definedName name="PAR14">'UM 2A PARTE'!#REF!</definedName>
    <definedName name="PAR15">'UM 2A PARTE'!#REF!</definedName>
    <definedName name="PAR16">'UM 2A PARTE'!#REF!</definedName>
    <definedName name="PAR17">'UM 2A PARTE'!#REF!</definedName>
    <definedName name="PAR18">'UM 2A PARTE'!#REF!</definedName>
    <definedName name="PBJ01">'UM 2A PARTE'!#REF!</definedName>
    <definedName name="PBJ02">'UM 2A PARTE'!#REF!</definedName>
    <definedName name="PBJ04">'UM 2A PARTE'!#REF!</definedName>
    <definedName name="PBJ06">'UM 2A PARTE'!#REF!</definedName>
    <definedName name="PBJ20">#REF!</definedName>
    <definedName name="PBJ21">#REF!</definedName>
    <definedName name="PBJ22">#REF!</definedName>
    <definedName name="PBJ23">#REF!</definedName>
    <definedName name="PBJ24">#REF!</definedName>
    <definedName name="PBJ25">#REF!</definedName>
    <definedName name="PBJ26">#REF!</definedName>
    <definedName name="PBJ27">'UM 2A PARTE'!#REF!</definedName>
    <definedName name="PBJ28">#REF!</definedName>
    <definedName name="PBJ29">'UM 2A PARTE'!#REF!</definedName>
    <definedName name="PBJ30">#REF!</definedName>
    <definedName name="PBJ31">#REF!</definedName>
    <definedName name="PBJ32">#REF!</definedName>
    <definedName name="PBJ33">'UM 2A PARTE'!#REF!</definedName>
    <definedName name="PBJ34">#REF!</definedName>
    <definedName name="PBJ35">'UM 2A PARTE'!#REF!</definedName>
    <definedName name="PBJ36">'UM 2A PARTE'!#REF!</definedName>
    <definedName name="PBJ37">'UM 2A PARTE'!$I$459</definedName>
    <definedName name="PBJ38">'UM 2A PARTE'!$I$460</definedName>
    <definedName name="PBJ39">'UM 2A PARTE'!$I$461</definedName>
    <definedName name="PBJ68">'UM 2A PARTE'!$I$462</definedName>
    <definedName name="PBJ69">'UM 2A PARTE'!$I$463</definedName>
    <definedName name="PBJ70">'UM 2A PARTE'!$I$464</definedName>
    <definedName name="PBJ71">'UM 2A PARTE'!$I$465</definedName>
    <definedName name="PBJ72">'UM 2A PARTE'!$I$466</definedName>
    <definedName name="PBJ73">'UM 2A PARTE'!$I$467</definedName>
    <definedName name="PBJ74">'UM 2A PARTE'!$I$468</definedName>
    <definedName name="PBJ75">'UM 2A PARTE'!$I$469</definedName>
    <definedName name="PBJ76">'UM 2A PARTE'!$I$470</definedName>
    <definedName name="PBJ77">'UM 2A PARTE'!$I$471</definedName>
    <definedName name="PBJ78">'UM 2A PARTE'!$I$472</definedName>
    <definedName name="PBJ79">'UM 2A PARTE'!$I$473</definedName>
    <definedName name="PBJ80">'UM 2A PARTE'!$I$474</definedName>
    <definedName name="PCE01">'TARJETAS'!$I$22</definedName>
    <definedName name="PCE02">'TARJETAS'!$I$23</definedName>
    <definedName name="PCE03">'TARJETAS'!$I$25</definedName>
    <definedName name="PCE04">'TARJETAS'!$I$26</definedName>
    <definedName name="PCE05">'TARJETAS'!$I$27</definedName>
    <definedName name="PCE06">'TARJETAS'!$I$28</definedName>
    <definedName name="PCE07">'TARJETAS'!$I$24</definedName>
    <definedName name="pce08">'TARJETAS'!$I$29</definedName>
    <definedName name="PCE09">'TARJETAS'!$I$30</definedName>
    <definedName name="PCE10">'TARJETAS'!$I$31</definedName>
    <definedName name="PCE11">'TARJETAS'!$I$32</definedName>
    <definedName name="PF133">'UM 2A PARTE'!$I$104</definedName>
    <definedName name="PFA01">'UM 2A PARTE'!$I$113</definedName>
    <definedName name="PFA02">'UM 2A PARTE'!$I$114</definedName>
    <definedName name="PFA03">'UM 2A PARTE'!$I$115</definedName>
    <definedName name="PFA04">'UM 2A PARTE'!$I$117</definedName>
    <definedName name="PFA05">'UM 2A PARTE'!$I$119</definedName>
    <definedName name="PFA06">'UM 2A PARTE'!$I$121</definedName>
    <definedName name="PFA07">'UM 2A PARTE'!$I$122</definedName>
    <definedName name="PFA08">'UM 2A PARTE'!$I$123</definedName>
    <definedName name="PFA09">'UM 2A PARTE'!$I$120</definedName>
    <definedName name="PFA10">'UM 2A PARTE'!$I$118</definedName>
    <definedName name="PFA11">'UM 2A PARTE'!$I$124</definedName>
    <definedName name="PFA12">'UM 2A PARTE'!$I$125</definedName>
    <definedName name="PFA13">'UM 2A PARTE'!$I$126</definedName>
    <definedName name="PFA14">'UM 2A PARTE'!$I$127</definedName>
    <definedName name="PFA15">'UM 2A PARTE'!$I$129</definedName>
    <definedName name="PFA16">'UM 2A PARTE'!$I$131</definedName>
    <definedName name="PFA17">'UM 2A PARTE'!$I$133</definedName>
    <definedName name="PFA18">'UM 2A PARTE'!$I$134</definedName>
    <definedName name="PFA19">'UM 2A PARTE'!$I$135</definedName>
    <definedName name="PFA20">'UM 2A PARTE'!$I$132</definedName>
    <definedName name="PFA21">'UM 2A PARTE'!$I$130</definedName>
    <definedName name="PFA22">'UM 2A PARTE'!$I$136</definedName>
    <definedName name="PFA23">'UM 2A PARTE'!$I$116</definedName>
    <definedName name="PFA24">'UM 2A PARTE'!$I$128</definedName>
    <definedName name="PFC01">#REF!</definedName>
    <definedName name="PFC02">#REF!</definedName>
    <definedName name="PFC03">#REF!</definedName>
    <definedName name="PFC04">#REF!</definedName>
    <definedName name="PFC05">#REF!</definedName>
    <definedName name="PFC06">#REF!</definedName>
    <definedName name="PFC07">#REF!</definedName>
    <definedName name="PFC08">#REF!</definedName>
    <definedName name="PFC10">#REF!</definedName>
    <definedName name="PFC11">#REF!</definedName>
    <definedName name="PFC12">#REF!</definedName>
    <definedName name="PFC13">#REF!</definedName>
    <definedName name="PFC14">#REF!</definedName>
    <definedName name="PFC15">#REF!</definedName>
    <definedName name="PFC16">#REF!</definedName>
    <definedName name="PFC17">#REF!</definedName>
    <definedName name="PFC19">#REF!</definedName>
    <definedName name="PFC20">#REF!</definedName>
    <definedName name="PFC21">#REF!</definedName>
    <definedName name="PFC22">#REF!</definedName>
    <definedName name="PFC23">#REF!</definedName>
    <definedName name="PFC24">#REF!</definedName>
    <definedName name="PFC25">#REF!</definedName>
    <definedName name="PFC26">#REF!</definedName>
    <definedName name="PFC27">#REF!</definedName>
    <definedName name="PFC28">#REF!</definedName>
    <definedName name="PFD01">'UM 2A PARTE'!$I$161</definedName>
    <definedName name="PFD02">'UM 2A PARTE'!$I$162</definedName>
    <definedName name="PFD03">'UM 2A PARTE'!$I$163</definedName>
    <definedName name="PFD04">'UM 2A PARTE'!$I$165</definedName>
    <definedName name="PFD05">'UM 2A PARTE'!$I$167</definedName>
    <definedName name="PFD06">'UM 2A PARTE'!$I$169</definedName>
    <definedName name="PFD07">'UM 2A PARTE'!$I$170</definedName>
    <definedName name="PFD08">'UM 2A PARTE'!$I$171</definedName>
    <definedName name="PFD09">'UM 2A PARTE'!$I$168</definedName>
    <definedName name="PFD10">'UM 2A PARTE'!$I$166</definedName>
    <definedName name="PFD11">'UM 2A PARTE'!$I$172</definedName>
    <definedName name="PFD12">'UM 2A PARTE'!$I$173</definedName>
    <definedName name="PFD13">'UM 2A PARTE'!$I$174</definedName>
    <definedName name="PFD14">'UM 2A PARTE'!$I$175</definedName>
    <definedName name="PFD15">'UM 2A PARTE'!$I$177</definedName>
    <definedName name="PFD16">'UM 2A PARTE'!$I$179</definedName>
    <definedName name="PFD17">'UM 2A PARTE'!$I$181</definedName>
    <definedName name="PFD18">'UM 2A PARTE'!$I$182</definedName>
    <definedName name="PFD19">'UM 2A PARTE'!$I$183</definedName>
    <definedName name="PFD20">'UM 2A PARTE'!$I$180</definedName>
    <definedName name="PFD21">'UM 2A PARTE'!$I$178</definedName>
    <definedName name="PFD22">'UM 2A PARTE'!$I$184</definedName>
    <definedName name="PFD23">'UM 2A PARTE'!$I$164</definedName>
    <definedName name="PFD24">'UM 2A PARTE'!$I$176</definedName>
    <definedName name="PFI10">'UM 2A PARTE'!$I$89</definedName>
    <definedName name="PFI11">'UM 2A PARTE'!$I$90</definedName>
    <definedName name="PFI12">'UM 2A PARTE'!$I$91</definedName>
    <definedName name="PFI13">'UM 2A PARTE'!$I$93</definedName>
    <definedName name="PFI14">'UM 2A PARTE'!$I$94</definedName>
    <definedName name="PFI15">'UM 2A PARTE'!$I$95</definedName>
    <definedName name="PFI16">'UM 2A PARTE'!$I$96</definedName>
    <definedName name="PFI17">'UM 2A PARTE'!$I$97</definedName>
    <definedName name="PFI18">'UM 2A PARTE'!$I$98</definedName>
    <definedName name="PFI19">'UM 2A PARTE'!$I$99</definedName>
    <definedName name="PFI20">'UM 2A PARTE'!$I$100</definedName>
    <definedName name="PFI21">'UM 2A PARTE'!$I$101</definedName>
    <definedName name="PFI22">'UM 2A PARTE'!$I$102</definedName>
    <definedName name="PFI23">'UM 2A PARTE'!$I$103</definedName>
    <definedName name="PFI24">'UM 2A PARTE'!$I$105</definedName>
    <definedName name="PFI25">'UM 2A PARTE'!$I$106</definedName>
    <definedName name="PFI26">'UM 2A PARTE'!$I$107</definedName>
    <definedName name="PFI27">'UM 2A PARTE'!$I$108</definedName>
    <definedName name="PFI28">'UM 2A PARTE'!$I$109</definedName>
    <definedName name="PFI29">'UM 2A PARTE'!$I$110</definedName>
    <definedName name="PFI30">'UM 2A PARTE'!$I$111</definedName>
    <definedName name="PFI31">'UM 2A PARTE'!$I$112</definedName>
    <definedName name="PFI32">'UM 2A PARTE'!$I$92</definedName>
    <definedName name="PFI33">'UM 2A PARTE'!$I$104</definedName>
    <definedName name="PFM12">#REF!</definedName>
    <definedName name="PFM13">#REF!</definedName>
    <definedName name="PFM14">#REF!</definedName>
    <definedName name="PFM15">#REF!</definedName>
    <definedName name="PFM16">#REF!</definedName>
    <definedName name="PFM17">#REF!</definedName>
    <definedName name="PFM18">#REF!</definedName>
    <definedName name="PFM19">#REF!</definedName>
    <definedName name="PFM20">#REF!</definedName>
    <definedName name="PFM21">#REF!</definedName>
    <definedName name="PFM22">#REF!</definedName>
    <definedName name="PFM23">#REF!</definedName>
    <definedName name="PFM24">#REF!</definedName>
    <definedName name="PFM25">#REF!</definedName>
    <definedName name="PFM26">#REF!</definedName>
    <definedName name="PFM27">#REF!</definedName>
    <definedName name="PFM28">#REF!</definedName>
    <definedName name="PFM29">#REF!</definedName>
    <definedName name="PFM30">#REF!</definedName>
    <definedName name="PFM31">#REF!</definedName>
    <definedName name="PFN01">#REF!</definedName>
    <definedName name="PFN02">#REF!</definedName>
    <definedName name="PFN03">#REF!</definedName>
    <definedName name="PFN04">#REF!</definedName>
    <definedName name="PFN05">#REF!</definedName>
    <definedName name="PFN06">#REF!</definedName>
    <definedName name="PFN07">#REF!</definedName>
    <definedName name="PFN08">#REF!</definedName>
    <definedName name="PFN09">#REF!</definedName>
    <definedName name="PFN10">#REF!</definedName>
    <definedName name="PFO01">'UM 2A PARTE'!$I$406</definedName>
    <definedName name="PFO02">'UM 2A PARTE'!$I$407</definedName>
    <definedName name="PFP02">'UM 2A PARTE'!#REF!</definedName>
    <definedName name="PFP03">'UM 2A PARTE'!#REF!</definedName>
    <definedName name="PFP08">'UM 2A PARTE'!#REF!</definedName>
    <definedName name="PFP09">'UM 2A PARTE'!#REF!</definedName>
    <definedName name="PFP11">'UM 2A PARTE'!#REF!</definedName>
    <definedName name="PFP12">'UM 2A PARTE'!#REF!</definedName>
    <definedName name="PFP13">'UM 2A PARTE'!#REF!</definedName>
    <definedName name="PFP14">'UM 2A PARTE'!#REF!</definedName>
    <definedName name="PFP15">'UM 2A PARTE'!#REF!</definedName>
    <definedName name="PFP16">'UM 2A PARTE'!#REF!</definedName>
    <definedName name="PFP17">'UM 2A PARTE'!#REF!</definedName>
    <definedName name="PFP18">'UM 2A PARTE'!#REF!</definedName>
    <definedName name="PFP19">'UM 2A PARTE'!#REF!</definedName>
    <definedName name="PFP20">'UM 2A PARTE'!#REF!</definedName>
    <definedName name="PFP21">'UM 2A PARTE'!#REF!</definedName>
    <definedName name="PFP22">'UM 2A PARTE'!#REF!</definedName>
    <definedName name="PFP23">'UM 2A PARTE'!#REF!</definedName>
    <definedName name="PFP24">'UM 2A PARTE'!#REF!</definedName>
    <definedName name="PFP25">'UM 2A PARTE'!#REF!</definedName>
    <definedName name="PFP26">'UM 2A PARTE'!#REF!</definedName>
    <definedName name="PFP27">'UM 2A PARTE'!#REF!</definedName>
    <definedName name="PFP28">'UM 2A PARTE'!#REF!</definedName>
    <definedName name="PFP29">'UM 2A PARTE'!#REF!</definedName>
    <definedName name="PFP30">'UM 2A PARTE'!#REF!</definedName>
    <definedName name="PFP31">'UM 2A PARTE'!#REF!</definedName>
    <definedName name="PFP32">'UM 2A PARTE'!#REF!</definedName>
    <definedName name="PFP33">'UM 2A PARTE'!#REF!</definedName>
    <definedName name="PFP34">'UM 2A PARTE'!#REF!</definedName>
    <definedName name="PFP35">'UM 2A PARTE'!#REF!</definedName>
    <definedName name="PFP36">'UM 2A PARTE'!#REF!</definedName>
    <definedName name="PFP37">'UM 2A PARTE'!#REF!</definedName>
    <definedName name="PFP38">'UM 2A PARTE'!#REF!</definedName>
    <definedName name="PFP39">'UM 2A PARTE'!#REF!</definedName>
    <definedName name="PFP40">'UM 2A PARTE'!#REF!</definedName>
    <definedName name="PFP41">'UM 2A PARTE'!#REF!</definedName>
    <definedName name="PFP42">'UM 2A PARTE'!#REF!</definedName>
    <definedName name="PFP43">'UM 2A PARTE'!#REF!</definedName>
    <definedName name="PFP44">'UM 2A PARTE'!#REF!</definedName>
    <definedName name="PFP45">'UM 2A PARTE'!#REF!</definedName>
    <definedName name="PFP46">'UM 2A PARTE'!#REF!</definedName>
    <definedName name="PFQ05">#REF!</definedName>
    <definedName name="PFQ06">'UM 2A PARTE'!$I$408</definedName>
    <definedName name="PFQ07">'UM 2A PARTE'!$I$409</definedName>
    <definedName name="PFU01">'UM 2A PARTE'!$I$65</definedName>
    <definedName name="PFU02">'UM 2A PARTE'!$I$66</definedName>
    <definedName name="PFU03">'UM 2A PARTE'!$I$67</definedName>
    <definedName name="PFU04">'UM 2A PARTE'!$I$69</definedName>
    <definedName name="PFU05">'UM 2A PARTE'!$I$71</definedName>
    <definedName name="PFU06">'UM 2A PARTE'!$I$73</definedName>
    <definedName name="PFU07">'UM 2A PARTE'!$I$75</definedName>
    <definedName name="PFU08">'UM 2A PARTE'!$I$76</definedName>
    <definedName name="PFU09">'UM 2A PARTE'!$I$77</definedName>
    <definedName name="PFU10">'UM 2A PARTE'!$I$78</definedName>
    <definedName name="PFU11">'UM 2A PARTE'!$I$79</definedName>
    <definedName name="PFU12">'UM 2A PARTE'!$I$81</definedName>
    <definedName name="PFU13">'UM 2A PARTE'!$I$83</definedName>
    <definedName name="PFU14">'UM 2A PARTE'!$I$85</definedName>
    <definedName name="PFU15">'UM 2A PARTE'!$I$87</definedName>
    <definedName name="PFU16">'UM 2A PARTE'!$I$88</definedName>
    <definedName name="PFU17">'UM 2A PARTE'!$I$72</definedName>
    <definedName name="PFU18">'UM 2A PARTE'!$I$70</definedName>
    <definedName name="PFU19">'UM 2A PARTE'!$I$84</definedName>
    <definedName name="PFU20">'UM 2A PARTE'!$I$82</definedName>
    <definedName name="PFU21">'UM 2A PARTE'!$I$74</definedName>
    <definedName name="PFU22">'UM 2A PARTE'!$I$86</definedName>
    <definedName name="PFU23">'UM 2A PARTE'!$I$68</definedName>
    <definedName name="PFU24">'UM 2A PARTE'!$I$80</definedName>
    <definedName name="PPS01">'UM 2A PARTE'!$I$537</definedName>
    <definedName name="PPS03">'UM 2A PARTE'!$I$538</definedName>
    <definedName name="PPS04">'UM 2A PARTE'!$I$543</definedName>
    <definedName name="PPS05">'UM 2A PARTE'!$I$550</definedName>
    <definedName name="PPS06">'UM 2A PARTE'!$I$551</definedName>
    <definedName name="PPS07">'UM 2A PARTE'!$I$553</definedName>
    <definedName name="PPS08">'UM 2A PARTE'!$I$549</definedName>
    <definedName name="PPS19">'UM 2A PARTE'!$I$539</definedName>
    <definedName name="PPS20">'UM 2A PARTE'!$I$541</definedName>
    <definedName name="PPS21">'UM 2A PARTE'!$I$542</definedName>
    <definedName name="PPS22">'UM 2A PARTE'!$I$544</definedName>
    <definedName name="PPS23">'UM 2A PARTE'!$I$545</definedName>
    <definedName name="PPS25">'UM 2A PARTE'!$I$546</definedName>
    <definedName name="PPS26">'UM 2A PARTE'!$I$548</definedName>
    <definedName name="PPS27">'UM 2A PARTE'!$I$547</definedName>
    <definedName name="PPS28">'UM 2A PARTE'!$I$540</definedName>
    <definedName name="PPS29">'UM 2A PARTE'!$I$552</definedName>
    <definedName name="PRE12">'UM 2A PARTE'!$I$478</definedName>
    <definedName name="PRE13">'UM 2A PARTE'!$I$475</definedName>
    <definedName name="PRE14">'UM 2A PARTE'!$I$476</definedName>
    <definedName name="PRE15">'UM 2A PARTE'!$I$477</definedName>
    <definedName name="PRE16">'UM 2A PARTE'!$I$480</definedName>
    <definedName name="PRE17">'UM 2A PARTE'!$I$479</definedName>
    <definedName name="PRI12">'UM 2A PARTE'!$I$484</definedName>
    <definedName name="PRI13">'UM 2A PARTE'!$I$481</definedName>
    <definedName name="PRI14">'UM 2A PARTE'!$I$482</definedName>
    <definedName name="PRI15">'UM 2A PARTE'!$I$483</definedName>
    <definedName name="PRI16">'UM 2A PARTE'!$I$486</definedName>
    <definedName name="PRI17">'UM 2A PARTE'!$I$485</definedName>
    <definedName name="PRO01">'TARJETAS'!$I$63</definedName>
    <definedName name="PRO02">'TARJETAS'!$I$64</definedName>
    <definedName name="PRO03">'TARJETAS'!$I$65</definedName>
    <definedName name="PRO04">'TARJETAS'!$I$66</definedName>
    <definedName name="PRO05">'TARJETAS'!$I$67</definedName>
    <definedName name="PUE01">#REF!</definedName>
    <definedName name="PUE02">#REF!</definedName>
    <definedName name="PUE03">#REF!</definedName>
    <definedName name="PUE04">#REF!</definedName>
    <definedName name="PUE05">#REF!</definedName>
    <definedName name="PUE10">#REF!</definedName>
    <definedName name="PUE12">#REF!</definedName>
    <definedName name="PUE13">#REF!</definedName>
    <definedName name="PUE14">#REF!</definedName>
    <definedName name="PUE15">#REF!</definedName>
    <definedName name="PUE16">#REF!</definedName>
    <definedName name="PUE17">#REF!</definedName>
    <definedName name="PUE18">#REF!</definedName>
    <definedName name="PUE19">#REF!</definedName>
    <definedName name="PUE20">#REF!</definedName>
    <definedName name="PUE21">#REF!</definedName>
    <definedName name="PUE22">#REF!</definedName>
    <definedName name="PUE23">#REF!</definedName>
    <definedName name="PUE24">#REF!</definedName>
    <definedName name="RAE05">'RA'!$I$20</definedName>
    <definedName name="RAE06">'RA'!$I$21</definedName>
    <definedName name="RAE07">'RA'!$I$22</definedName>
    <definedName name="RAE08">'RA'!$I$23</definedName>
    <definedName name="RAE09">'RA'!$I$24</definedName>
    <definedName name="RAE10">'RA'!$I$25</definedName>
    <definedName name="RAE11">'RA'!$I$26</definedName>
    <definedName name="RAE12">'RA'!$I$27</definedName>
    <definedName name="RAE13">'RA'!$I$28</definedName>
    <definedName name="RAE14">'RA'!$I$29</definedName>
    <definedName name="RAM21">'RA'!$I$30</definedName>
    <definedName name="RAM22">'RA'!$I$38</definedName>
    <definedName name="RAM23">'RA'!$I$46</definedName>
    <definedName name="RAM24">'RA'!$I$31</definedName>
    <definedName name="RAM25">'RA'!$I$39</definedName>
    <definedName name="RAM26">'RA'!$I$47</definedName>
    <definedName name="RAM27">'RA'!$I$32</definedName>
    <definedName name="RAM28">'RA'!$I$40</definedName>
    <definedName name="RAM29">'RA'!$I$48</definedName>
    <definedName name="RAM30">'RA'!$I$33</definedName>
    <definedName name="RAM31">'RA'!$I$41</definedName>
    <definedName name="RAM32">'RA'!$I$49</definedName>
    <definedName name="RAM33">'RA'!$I$34</definedName>
    <definedName name="RAM34">'RA'!$I$42</definedName>
    <definedName name="RAM35">'RA'!$I$50</definedName>
    <definedName name="RAM36">'RA'!$I$35</definedName>
    <definedName name="RAM37">'RA'!$I$43</definedName>
    <definedName name="RAM38">'RA'!$I$51</definedName>
    <definedName name="RAM39">'RA'!$I$36</definedName>
    <definedName name="RAM40">'RA'!$I$44</definedName>
    <definedName name="RAM41">'RA'!$I$52</definedName>
    <definedName name="RAM42">'RA'!$I$37</definedName>
    <definedName name="RAM43">'RA'!$I$45</definedName>
    <definedName name="RAM44">'RA'!$I$53</definedName>
    <definedName name="RAO01">'RA'!$I$62</definedName>
    <definedName name="RAO02">'RA'!$I$64</definedName>
    <definedName name="RAO03">'RA'!$I$63</definedName>
    <definedName name="RAO04">'RA'!$I$65</definedName>
    <definedName name="RAS01">'RA'!$I$54</definedName>
    <definedName name="RAS02">'RA'!$I$58</definedName>
    <definedName name="RAS05">'RA'!$I$57</definedName>
    <definedName name="RAS06">'RA'!$I$61</definedName>
    <definedName name="RAS07">'RA'!$I$55</definedName>
    <definedName name="RAS08">'RA'!$I$59</definedName>
    <definedName name="RAS09">'RA'!$I$56</definedName>
    <definedName name="RAS10">'RA'!$I$60</definedName>
    <definedName name="RAV72">'RA'!$I$8</definedName>
    <definedName name="RAV73">'RA'!$I$9</definedName>
    <definedName name="RAV74">'RA'!$I$10</definedName>
    <definedName name="RAV75">'RA'!$I$11</definedName>
    <definedName name="RAV76">'RA'!$I$12</definedName>
    <definedName name="RAV77">'RA'!$I$13</definedName>
    <definedName name="RAV78">'RA'!$I$14</definedName>
    <definedName name="RAV79">'RA'!$I$15</definedName>
    <definedName name="RAV80">'RA'!$I$16</definedName>
    <definedName name="RAV81">'RA'!$I$17</definedName>
    <definedName name="RAV82">'RA'!$I$18</definedName>
    <definedName name="RAV83">'RA'!$I$19</definedName>
    <definedName name="REA01">#REF!</definedName>
    <definedName name="REF01">#REF!</definedName>
    <definedName name="REF02">#REF!</definedName>
    <definedName name="REI01">#REF!</definedName>
    <definedName name="REI02">#REF!</definedName>
    <definedName name="REL01">'RA'!$I$66</definedName>
    <definedName name="REL02">'RA'!$I$70</definedName>
    <definedName name="REL05">'RA'!$I$69</definedName>
    <definedName name="REL06">'RA'!$I$73</definedName>
    <definedName name="REL07">'RA'!$I$67</definedName>
    <definedName name="REL08">'RA'!$I$71</definedName>
    <definedName name="REL09">'RA'!$I$68</definedName>
    <definedName name="REL10">'RA'!$I$72</definedName>
    <definedName name="RET04">'UM 2A PARTE'!$I$278</definedName>
    <definedName name="RET05">'UM 2A PARTE'!$I$279</definedName>
    <definedName name="RET06">'UM 2A PARTE'!$I$277</definedName>
    <definedName name="RET07">'UM 2A PARTE'!$I$275</definedName>
    <definedName name="RET08">'UM 2A PARTE'!$I$276</definedName>
    <definedName name="RMP01">'RA'!$I$74</definedName>
    <definedName name="RMP02">'RA'!$I$78</definedName>
    <definedName name="RMP05">'RA'!$I$77</definedName>
    <definedName name="RMP06">'RA'!$I$81</definedName>
    <definedName name="RMP07">'RA'!$I$75</definedName>
    <definedName name="RMP08">'RA'!$I$79</definedName>
    <definedName name="RMP09">'RA'!$I$76</definedName>
    <definedName name="RMP10">'RA'!$I$80</definedName>
    <definedName name="RNL03">'UM 2A PARTE'!$I$422</definedName>
    <definedName name="RNL04">'UM 2A PARTE'!$I$423</definedName>
    <definedName name="RNL05">'UM 2A PARTE'!$I$424</definedName>
    <definedName name="RNL06">'UM 2A PARTE'!$I$410</definedName>
    <definedName name="RNL07">'UM 2A PARTE'!$I$417</definedName>
    <definedName name="RNL08">'UM 2A PARTE'!$I$418</definedName>
    <definedName name="RNL09">'UM 2A PARTE'!$I$419</definedName>
    <definedName name="RNL10">'UM 2A PARTE'!$I$420</definedName>
    <definedName name="RNL11">'UM 2A PARTE'!$I$421</definedName>
    <definedName name="RNL12">'UM 2A PARTE'!$I$411</definedName>
    <definedName name="RNL13">'UM 2A PARTE'!$I$412</definedName>
    <definedName name="RNL14">'UM 2A PARTE'!$I$413</definedName>
    <definedName name="RNL15">'UM 2A PARTE'!$I$414</definedName>
    <definedName name="RNL16">'UM 2A PARTE'!$I$415</definedName>
    <definedName name="RNL17">'UM 2A PARTE'!$I$416</definedName>
    <definedName name="RNL18">'UM 2A PARTE'!$I$425</definedName>
    <definedName name="RPB01">#REF!</definedName>
    <definedName name="RPB02">#REF!</definedName>
    <definedName name="RPB03">#REF!</definedName>
    <definedName name="RSM01">'UM 2A PARTE'!$I$609</definedName>
    <definedName name="RSM02">'UM 2A PARTE'!$I$610</definedName>
    <definedName name="RTP01">'UM 2A PARTE'!$I$619</definedName>
    <definedName name="RTP02">'UM 2A PARTE'!$I$620</definedName>
    <definedName name="RTP03">'UM 2A PARTE'!$I$621</definedName>
    <definedName name="RTP04">'UM 2A PARTE'!$I$622</definedName>
    <definedName name="RTP05">'UM 2A PARTE'!$I$623</definedName>
    <definedName name="RTP06">'UM 2A PARTE'!$I$624</definedName>
    <definedName name="RTP07">'UM 2A PARTE'!$I$625</definedName>
    <definedName name="RTP08">'UM 2A PARTE'!$I$626</definedName>
    <definedName name="RTP09">'UM 2A PARTE'!$I$627</definedName>
    <definedName name="RTP10">'UM 2A PARTE'!$I$628</definedName>
    <definedName name="SBE01">'UM 2A PARTE'!$I$36</definedName>
    <definedName name="SBE02">'UM 2A PARTE'!$I$27</definedName>
    <definedName name="SBE06">'UM 2A PARTE'!$I$37</definedName>
    <definedName name="SBE07">'UM 2A PARTE'!$I$29</definedName>
    <definedName name="SBE11">'UM 2A PARTE'!$I$38</definedName>
    <definedName name="SBE19">'UM 2A PARTE'!$I$39</definedName>
    <definedName name="SBE20">'UM 2A PARTE'!$I$40</definedName>
    <definedName name="SBE22">'UM 2A PARTE'!$I$41</definedName>
    <definedName name="SBE23">'UM 2A PARTE'!$I$46</definedName>
    <definedName name="SBE24">'UM 2A PARTE'!$I$42</definedName>
    <definedName name="SBE25">'UM 2A PARTE'!$I$34</definedName>
    <definedName name="SBE29">'UM 2A PARTE'!$I$28</definedName>
    <definedName name="SBE30">'UM 2A PARTE'!$I$30</definedName>
    <definedName name="SBE31">'UM 2A PARTE'!$I$31</definedName>
    <definedName name="SBE33">'UM 2A PARTE'!$I$35</definedName>
    <definedName name="SBE34">'UM 2A PARTE'!$I$23</definedName>
    <definedName name="SBE35">'UM 2A PARTE'!$I$24</definedName>
    <definedName name="SBE36">'UM 2A PARTE'!$I$25</definedName>
    <definedName name="SBE37">'UM 2A PARTE'!$I$26</definedName>
    <definedName name="SBE48">'UM 2A PARTE'!$I$43</definedName>
    <definedName name="SBE49">'UM 2A PARTE'!$I$44</definedName>
    <definedName name="SBE50">'UM 2A PARTE'!$I$45</definedName>
    <definedName name="SBE51">'UM 2A PARTE'!$I$32</definedName>
    <definedName name="SBE52">'UM 2A PARTE'!$I$33</definedName>
    <definedName name="SBE53">'UM 2A PARTE'!$I$47</definedName>
    <definedName name="SBE54">'UM 2A PARTE'!$I$48</definedName>
    <definedName name="SBE55">'UM 2A PARTE'!$I$49</definedName>
    <definedName name="SBE56">'UM 2A PARTE'!$I$50</definedName>
    <definedName name="SBE57">'UM 2A PARTE'!$I$51</definedName>
    <definedName name="SBE58">'UM 2A PARTE'!$I$52</definedName>
    <definedName name="SBE59">'UM 2A PARTE'!$I$53</definedName>
    <definedName name="SBE60">'UM 2A PARTE'!$I$54</definedName>
    <definedName name="SBE61">'UM 2A PARTE'!$I$55</definedName>
    <definedName name="SBE62">'UM 2A PARTE'!$I$56</definedName>
    <definedName name="SBE63">'UM 2A PARTE'!$I$57</definedName>
    <definedName name="SBE64">'UM 2A PARTE'!$I$58</definedName>
    <definedName name="SBE65">'UM 2A PARTE'!$I$59</definedName>
    <definedName name="SBE66">'UM 2A PARTE'!$I$60</definedName>
    <definedName name="SBE67">'UM 2A PARTE'!$I$61</definedName>
    <definedName name="SBE68">'UM 2A PARTE'!$I$62</definedName>
    <definedName name="SBE69">'UM 2A PARTE'!$I$63</definedName>
    <definedName name="SBE70">'UM 2A PARTE'!$I$64</definedName>
    <definedName name="SBI09">#REF!</definedName>
    <definedName name="SBI10">#REF!</definedName>
    <definedName name="SBI12">#REF!</definedName>
    <definedName name="SBI13">#REF!</definedName>
    <definedName name="SBI14">#REF!</definedName>
    <definedName name="SBI15">#REF!</definedName>
    <definedName name="SBI16">#REF!</definedName>
    <definedName name="SBI17">#REF!</definedName>
    <definedName name="SBI18">#REF!</definedName>
    <definedName name="SBI20">#REF!</definedName>
    <definedName name="SBI21">#REF!</definedName>
    <definedName name="SBI22">#REF!</definedName>
    <definedName name="SBI23">#REF!</definedName>
    <definedName name="SBI24">#REF!</definedName>
    <definedName name="SBI25">#REF!</definedName>
    <definedName name="SBI26">#REF!</definedName>
    <definedName name="SBI27">#REF!</definedName>
    <definedName name="SBI28">#REF!</definedName>
    <definedName name="SBI29">#REF!</definedName>
    <definedName name="SBI30">#REF!</definedName>
    <definedName name="SBI31">#REF!</definedName>
    <definedName name="SBI32">#REF!</definedName>
    <definedName name="SBI33">#REF!</definedName>
    <definedName name="SBI34">#REF!</definedName>
    <definedName name="SBI35">#REF!</definedName>
    <definedName name="SBI36">#REF!</definedName>
    <definedName name="SBI37">#REF!</definedName>
    <definedName name="SBI38">#REF!</definedName>
    <definedName name="SBI39">#REF!</definedName>
    <definedName name="SBI40">#REF!</definedName>
    <definedName name="SBI41">#REF!</definedName>
    <definedName name="SBI42">#REF!</definedName>
    <definedName name="SBI43">#REF!</definedName>
    <definedName name="SBI44">#REF!</definedName>
    <definedName name="SBI46">#REF!</definedName>
    <definedName name="SBI47">#REF!</definedName>
    <definedName name="SBI48">#REF!</definedName>
    <definedName name="SBI49">#REF!</definedName>
    <definedName name="SBI50">#REF!</definedName>
    <definedName name="SEC12">'UM 2A PARTE'!$I$490</definedName>
    <definedName name="SEC13">'UM 2A PARTE'!$I$487</definedName>
    <definedName name="SEC14">'UM 2A PARTE'!$I$488</definedName>
    <definedName name="SEC15">'UM 2A PARTE'!$I$489</definedName>
    <definedName name="SEC16">'UM 2A PARTE'!$I$492</definedName>
    <definedName name="SEC17">'UM 2A PARTE'!$I$491</definedName>
    <definedName name="SES05">'UM 2A PARTE'!$I$554</definedName>
    <definedName name="SES06">'UM 2A PARTE'!$I$555</definedName>
    <definedName name="SES12">'UM 2A PARTE'!$I$556</definedName>
    <definedName name="SES13">'UM 2A PARTE'!$I$557</definedName>
    <definedName name="SES16">'UM 2A PARTE'!$I$561</definedName>
    <definedName name="SES17">'UM 2A PARTE'!$I$558</definedName>
    <definedName name="SES18">'UM 2A PARTE'!$I$559</definedName>
    <definedName name="SES19">'UM 2A PARTE'!$I$560</definedName>
    <definedName name="SMA02">#REF!</definedName>
    <definedName name="SMA03">#REF!</definedName>
    <definedName name="SMA04">#REF!</definedName>
    <definedName name="SMA06">#REF!</definedName>
    <definedName name="SMA07">#REF!</definedName>
    <definedName name="SMA08">#REF!</definedName>
    <definedName name="SMA09">#REF!</definedName>
    <definedName name="SMA10">#REF!</definedName>
    <definedName name="SMA11">#REF!</definedName>
    <definedName name="SMA12">#REF!</definedName>
    <definedName name="SMA13">#REF!</definedName>
    <definedName name="SMA14">#REF!</definedName>
    <definedName name="SMA15">#REF!</definedName>
    <definedName name="SMA16">#REF!</definedName>
    <definedName name="SMA17">#REF!</definedName>
    <definedName name="SMA18">#REF!</definedName>
    <definedName name="SMA19">#REF!</definedName>
    <definedName name="SMA20">#REF!</definedName>
    <definedName name="SMA21">#REF!</definedName>
    <definedName name="SMA22">#REF!</definedName>
    <definedName name="SMA23">#REF!</definedName>
    <definedName name="SMA24">#REF!</definedName>
    <definedName name="SMG01">#REF!</definedName>
    <definedName name="SMG02">#REF!</definedName>
    <definedName name="SPI01">'TARJETAS'!$I$72</definedName>
    <definedName name="SPI02">'TARJETAS'!$I$73</definedName>
    <definedName name="SPI03">'TARJETAS'!$I$74</definedName>
    <definedName name="SPI04">'TARJETAS'!$I$75</definedName>
    <definedName name="SPI05">'TARJETAS'!$I$76</definedName>
    <definedName name="SPI06">'TARJETAS'!$I$77</definedName>
    <definedName name="SPI07">'TARJETAS'!$I$78</definedName>
    <definedName name="SPI08">'TARJETAS'!$I$79</definedName>
    <definedName name="SPI09">'TARJETAS'!$I$80</definedName>
    <definedName name="SPI10">'TARJETAS'!$I$81</definedName>
    <definedName name="SPI11">'TARJETAS'!$I$82</definedName>
    <definedName name="SPI12">'TARJETAS'!$I$83</definedName>
    <definedName name="SPI13">'TARJETAS'!$I$84</definedName>
    <definedName name="SPI14">'TARJETAS'!$I$85</definedName>
    <definedName name="SPI15">'TARJETAS'!$I$86</definedName>
    <definedName name="SPI16">'TARJETAS'!$I$87</definedName>
    <definedName name="SXT01">'UM 2A PARTE'!$I$426</definedName>
    <definedName name="TCE01">'UM 2A PARTE'!$I$531</definedName>
    <definedName name="TCE02">'UM 2A PARTE'!$I$532</definedName>
    <definedName name="TCE03">'UM 2A PARTE'!$I$533</definedName>
    <definedName name="TCE04">'UM 2A PARTE'!$I$534</definedName>
    <definedName name="TCE05">'UM 2A PARTE'!$I$535</definedName>
    <definedName name="TCE06">'UM 2A PARTE'!$I$536</definedName>
    <definedName name="TDT01">#REF!</definedName>
    <definedName name="TDT02">#REF!</definedName>
    <definedName name="TEM01">'TS'!#REF!</definedName>
    <definedName name="TEM02">'TS'!#REF!</definedName>
    <definedName name="TEM03">'TS'!#REF!</definedName>
    <definedName name="TEM04">'TS'!#REF!</definedName>
    <definedName name="TEM05">'TS'!#REF!</definedName>
    <definedName name="TEM06">'TS'!#REF!</definedName>
    <definedName name="TEM07">'TS'!#REF!</definedName>
    <definedName name="TEM08">'TS'!#REF!</definedName>
    <definedName name="TEM09">'TS'!#REF!</definedName>
    <definedName name="TEM10">'TS'!#REF!</definedName>
    <definedName name="TEM11">'TS'!#REF!</definedName>
    <definedName name="TEM12">'TS'!#REF!</definedName>
    <definedName name="TEM13">'TS'!#REF!</definedName>
    <definedName name="TEM14">'TS'!#REF!</definedName>
    <definedName name="TEM15">'TS'!#REF!</definedName>
    <definedName name="TEM16">'TS'!#REF!</definedName>
    <definedName name="TEM17">'TS'!#REF!</definedName>
    <definedName name="TEM18">'TS'!#REF!</definedName>
    <definedName name="TEM19">'TS'!#REF!</definedName>
    <definedName name="TEM20">'TS'!#REF!</definedName>
    <definedName name="TEM21">'TS'!#REF!</definedName>
    <definedName name="TEM22">'TS'!#REF!</definedName>
    <definedName name="TEM23">'TS'!#REF!</definedName>
    <definedName name="TEM24">'TS'!#REF!</definedName>
    <definedName name="TEM25">'TS'!#REF!</definedName>
    <definedName name="TEM26">'TS'!$I$8</definedName>
    <definedName name="TEM27">'TS'!$I$9</definedName>
    <definedName name="TPA01">'UM 2A PARTE'!$I$185</definedName>
    <definedName name="TPA02">'UM 2A PARTE'!$I$186</definedName>
    <definedName name="TPA03">'UM 2A PARTE'!$I$187</definedName>
    <definedName name="TPA04">'UM 2A PARTE'!$I$188</definedName>
    <definedName name="TPE01">'UM 2A PARTE'!$I$213</definedName>
    <definedName name="TPE02">'UM 2A PARTE'!$I$214</definedName>
    <definedName name="TPE03">'UM 2A PARTE'!$I$215</definedName>
    <definedName name="TPE04">'UM 2A PARTE'!$I$216</definedName>
    <definedName name="TPR01">'FU'!$I$340</definedName>
    <definedName name="TPR03">'UM 2A PARTE'!$I$562</definedName>
    <definedName name="TPR04">'UM 2A PARTE'!$I$563</definedName>
    <definedName name="TPR06">'UM 2A PARTE'!$I$564</definedName>
    <definedName name="TPR08">'UM 2A PARTE'!$I$570</definedName>
    <definedName name="TPR10">'UM 2A PARTE'!$I$574</definedName>
    <definedName name="TPR11">'FU'!$I$344</definedName>
    <definedName name="TPR12">'FU'!$I$345</definedName>
    <definedName name="TPR13">'FU'!$I$346</definedName>
    <definedName name="TPR14">'FU'!$I$347</definedName>
    <definedName name="TPR15">'FU'!$I$348</definedName>
    <definedName name="TPR16">'FU'!$I$350</definedName>
    <definedName name="TPR17">'FU'!$I$351</definedName>
    <definedName name="TPR18">'FU'!$I$352</definedName>
    <definedName name="TPR19">'FU'!$I$359</definedName>
    <definedName name="TPR20">'FU'!$I$360</definedName>
    <definedName name="TPR22">'FU'!$I$361</definedName>
    <definedName name="TPR23">'FU'!$I$362</definedName>
    <definedName name="TPR24">'FU'!$I$363</definedName>
    <definedName name="TPR25">'UM 2A PARTE'!$I$565</definedName>
    <definedName name="TPR26">'UM 2A PARTE'!$I$566</definedName>
    <definedName name="TPR27">'UM 2A PARTE'!$I$571</definedName>
    <definedName name="TPR28">'UM 2A PARTE'!$I$572</definedName>
    <definedName name="TPR29">'FU'!$I$341</definedName>
    <definedName name="TPR30">'FU'!$I$343</definedName>
    <definedName name="TPR31">'FU'!$I$342</definedName>
    <definedName name="TPR33">'FU'!$I$349</definedName>
    <definedName name="TPR34">'FU'!$I$353</definedName>
    <definedName name="TPR35">'FU'!$I$354</definedName>
    <definedName name="TPR36">'FU'!$I$355</definedName>
    <definedName name="TPR37">'FU'!$I$356</definedName>
    <definedName name="TPR38">'FU'!$I$357</definedName>
    <definedName name="TPR39">'FU'!$I$358</definedName>
    <definedName name="TPR40">'UM 2A PARTE'!$I$567</definedName>
    <definedName name="TPR41">'UM 2A PARTE'!$I$568</definedName>
    <definedName name="TPR42">'UM 2A PARTE'!$I$569</definedName>
    <definedName name="TPR43">'UM 2A PARTE'!$I$573</definedName>
    <definedName name="TPR44">'FU'!$I$364</definedName>
    <definedName name="TPR45">'FU'!$I$365</definedName>
    <definedName name="TPR46">'FU'!$I$366</definedName>
    <definedName name="TPR47">'UM 2A PARTE'!$I$575</definedName>
    <definedName name="TUS01">'TARJETAS'!$I$55</definedName>
    <definedName name="TUS02">'TARJETAS'!$I$56</definedName>
    <definedName name="TUS03">'TARJETAS'!$I$57</definedName>
    <definedName name="TUS04">'TARJETAS'!$I$58</definedName>
    <definedName name="TUS05">'TARJETAS'!$I$59</definedName>
    <definedName name="UCN01">#REF!</definedName>
    <definedName name="UCN02">#REF!</definedName>
    <definedName name="UCN03">#REF!</definedName>
    <definedName name="UCN04">#REF!</definedName>
    <definedName name="UCN05">#REF!</definedName>
    <definedName name="UMI01">'UM 2A PARTE'!$I$137</definedName>
    <definedName name="UMI02">'UM 2A PARTE'!$I$138</definedName>
    <definedName name="UMI03">'UM 2A PARTE'!$I$139</definedName>
    <definedName name="UMI04">'UM 2A PARTE'!$I$141</definedName>
    <definedName name="UMI05">'UM 2A PARTE'!$I$142</definedName>
    <definedName name="UMI06">'UM 2A PARTE'!$I$143</definedName>
    <definedName name="UMI07">'UM 2A PARTE'!$I$144</definedName>
    <definedName name="UMI08">'UM 2A PARTE'!$I$145</definedName>
    <definedName name="UMI09">'UM 2A PARTE'!$I$146</definedName>
    <definedName name="UMI10">'UM 2A PARTE'!$I$147</definedName>
    <definedName name="UMI11">'UM 2A PARTE'!$I$148</definedName>
    <definedName name="UMI12">'UM 2A PARTE'!$I$149</definedName>
    <definedName name="UMI13">'UM 2A PARTE'!$I$150</definedName>
    <definedName name="UMI14">'UM 2A PARTE'!$I$151</definedName>
    <definedName name="UMI15">'UM 2A PARTE'!$I$153</definedName>
    <definedName name="UMI16">'UM 2A PARTE'!$I$154</definedName>
    <definedName name="UMI17">'UM 2A PARTE'!$I$155</definedName>
    <definedName name="UMI18">'UM 2A PARTE'!$I$156</definedName>
    <definedName name="UMI19">'UM 2A PARTE'!$I$157</definedName>
    <definedName name="UMI20">'UM 2A PARTE'!$I$158</definedName>
    <definedName name="UMI21">'UM 2A PARTE'!$I$159</definedName>
    <definedName name="UMI22">'UM 2A PARTE'!$I$160</definedName>
    <definedName name="UMI23">'UM 2A PARTE'!$I$140</definedName>
    <definedName name="UMI24">'UM 2A PARTE'!$I$152</definedName>
    <definedName name="unidad">'Configura'!$D$4</definedName>
    <definedName name="VAC06">'Biologicos'!$W$13</definedName>
    <definedName name="VAC12">'Biologicos'!$W$28</definedName>
    <definedName name="VAC13">'Biologicos'!$W$29</definedName>
    <definedName name="VAC17">'Biologicos'!$W$34</definedName>
    <definedName name="VAC18">'Biologicos'!$W$35</definedName>
    <definedName name="VAC19">'Biologicos'!$W$36</definedName>
    <definedName name="VAC21">'Influenza'!#REF!</definedName>
    <definedName name="VAC22">'Influenza'!#REF!</definedName>
    <definedName name="VAC23">'Biologicos'!$W$43</definedName>
    <definedName name="VAC25">'Biologicos'!#REF!</definedName>
    <definedName name="VAC30">'Influenza'!#REF!</definedName>
    <definedName name="VAC31">'Influenza'!#REF!</definedName>
    <definedName name="VAC36">'Biologicos'!$W$58</definedName>
    <definedName name="VAC38">'Biologicos'!$W$60</definedName>
    <definedName name="VAC39">'Biologicos'!$W$63</definedName>
    <definedName name="VAC40">'Biologicos'!$W$64</definedName>
    <definedName name="VAC43">'Biologicos'!$W$74</definedName>
    <definedName name="VAC46">'Biologicos'!$W$78</definedName>
    <definedName name="VAC47">'Biologicos'!$W$65</definedName>
    <definedName name="VAC48">'Biologicos'!$W$66</definedName>
    <definedName name="VAC51">'Biologicos'!$W$82</definedName>
    <definedName name="VAC54">'Biologicos'!$W$86</definedName>
    <definedName name="VAC55">'Biologicos'!$W$69</definedName>
    <definedName name="VAC56">'Biologicos'!$W$70</definedName>
    <definedName name="VAC59">'Biologicos'!$W$98</definedName>
    <definedName name="VAC62">'Biologicos'!$W$102</definedName>
    <definedName name="VAC63">'Biologicos'!$W$103</definedName>
    <definedName name="VAC64">'Biologicos'!$W$19</definedName>
    <definedName name="VAC65">'Biologicos'!#REF!</definedName>
    <definedName name="VAC66">'Biologicos'!#REF!</definedName>
    <definedName name="VAC67">'Biologicos'!$W$20</definedName>
    <definedName name="VAC68">'Biologicos'!$W$21</definedName>
    <definedName name="VAC69">'Biologicos'!$W$22</definedName>
    <definedName name="VAC70">'Biologicos'!$W$23</definedName>
    <definedName name="VAC72">'Biologicos'!$W$18</definedName>
    <definedName name="VAC73">'Biologicos'!#REF!</definedName>
    <definedName name="VAC74">'Influenza'!#REF!</definedName>
    <definedName name="VAC75">'Influenza'!#REF!</definedName>
    <definedName name="VAC76">'Influenza'!#REF!</definedName>
    <definedName name="VAC77">'Influenza'!#REF!</definedName>
    <definedName name="VAC78">'Influenza'!#REF!</definedName>
    <definedName name="VAC79">'Influenza'!#REF!</definedName>
    <definedName name="VAC80">'Biologicos'!#REF!</definedName>
    <definedName name="VAC81">'Biologicos'!$W$45</definedName>
    <definedName name="VAC82">'Biologicos'!$W$48</definedName>
    <definedName name="VAC83">'Biologicos'!$W$50</definedName>
    <definedName name="VAC84">'Biologicos'!$W$55</definedName>
    <definedName name="VAC85">'Biologicos'!$W$56</definedName>
    <definedName name="VAC86">'Biologicos'!#REF!</definedName>
    <definedName name="VAC87">'Biologicos'!$W$61</definedName>
    <definedName name="VAC88">'Influenza'!#REF!</definedName>
    <definedName name="VAC89">'Influenza'!#REF!</definedName>
    <definedName name="VAC90">'Influenza'!#REF!</definedName>
    <definedName name="VAC91">'Biologicos'!$W$49</definedName>
    <definedName name="VAC92">'Biologicos'!$W$57</definedName>
    <definedName name="VAC93">'Biologicos'!$W$40</definedName>
    <definedName name="VAC94">'Biologicos'!$W$41</definedName>
    <definedName name="VAC95">'Biologicos'!#REF!</definedName>
    <definedName name="VAC96">'Biologicos'!$W$51</definedName>
    <definedName name="VAC97">'Biologicos'!$W$52</definedName>
    <definedName name="VAC98">'Biologicos'!$W$53</definedName>
    <definedName name="VAC99">'Biologicos'!$W$54</definedName>
    <definedName name="VAR01">'Biologicos'!$W$59</definedName>
    <definedName name="VBC01">'Biologicos'!$W$8</definedName>
    <definedName name="VBC02">'Biologicos'!$W$9</definedName>
    <definedName name="VBC03">'Biologicos'!$W$12</definedName>
    <definedName name="VDC01">#REF!</definedName>
    <definedName name="VEA01">'UM 2A PARTE'!$I$427</definedName>
    <definedName name="VEA02">'UM 2A PARTE'!$I$428</definedName>
    <definedName name="VEA03">'UM 2A PARTE'!$I$429</definedName>
    <definedName name="VEA04">'UM 2A PARTE'!$I$431</definedName>
    <definedName name="VEC01">'UM 2A PARTE'!$I$13</definedName>
    <definedName name="VEC02">'UM 2A PARTE'!$I$14</definedName>
    <definedName name="VEC03">'UM 2A PARTE'!$I$15</definedName>
    <definedName name="VHB01">'Biologicos'!$W$14</definedName>
    <definedName name="VHB02">'Biologicos'!$W$15</definedName>
    <definedName name="VHB03">'Biologicos'!$W$16</definedName>
    <definedName name="VHB04">'Biologicos'!$W$17</definedName>
    <definedName name="VHB05">'Biologicos'!$W$18</definedName>
    <definedName name="VHB06">'Biologicos'!$W$19</definedName>
    <definedName name="VHX01">'Biologicos'!$W$24</definedName>
    <definedName name="VHX02">'Biologicos'!$W$25</definedName>
    <definedName name="VHX03">'Biologicos'!$W$26</definedName>
    <definedName name="VHX04">'Biologicos'!$W$27</definedName>
    <definedName name="VIO01">#REF!</definedName>
    <definedName name="VIO02">#REF!</definedName>
    <definedName name="VIO03">'UM 2A PARTE'!$I$10</definedName>
    <definedName name="VIO10">'UM 2A PARTE'!$I$11</definedName>
    <definedName name="VNC01">'Biologicos'!$W$37</definedName>
    <definedName name="VNC02">'Biologicos'!$W$38</definedName>
    <definedName name="VNC03">'Biologicos'!$W$39</definedName>
    <definedName name="VNP01">'Biologicos'!$W$42</definedName>
    <definedName name="VPC01">#REF!</definedName>
    <definedName name="VPC02">'UM 2A PARTE'!$I$12</definedName>
    <definedName name="VPH01">'Biologicos'!$W$51</definedName>
    <definedName name="VPH02">'Biologicos'!$W$52</definedName>
    <definedName name="VPH03">'Biologicos'!$W$53</definedName>
    <definedName name="VPH04">'Biologicos'!$W$54</definedName>
    <definedName name="VRV01">'Biologicos'!$W$30</definedName>
    <definedName name="VRV02">'Biologicos'!$W$31</definedName>
    <definedName name="VRV03">'Biologicos'!$W$32</definedName>
    <definedName name="VRV04">'Biologicos'!$W$33</definedName>
    <definedName name="VSB01">#REF!</definedName>
    <definedName name="VSB02">#REF!</definedName>
    <definedName name="VTD01">'Biologicos'!$W$67</definedName>
    <definedName name="VTD02">'Biologicos'!$W$68</definedName>
    <definedName name="VTD03">'Biologicos'!$W$71</definedName>
    <definedName name="VTD04">'Biologicos'!$W$73</definedName>
    <definedName name="VTD05">'Biologicos'!$W$75</definedName>
    <definedName name="VTD06">'Biologicos'!$W$77</definedName>
    <definedName name="VTD07">'Biologicos'!$W$79</definedName>
    <definedName name="VTD08">'Biologicos'!$W$81</definedName>
    <definedName name="VTD09">'Biologicos'!$W$83</definedName>
    <definedName name="VTD10">'Biologicos'!$W$85</definedName>
    <definedName name="VTD11">'Biologicos'!$W$87</definedName>
    <definedName name="VTD12">'Biologicos'!$W$89</definedName>
    <definedName name="VTD13">'Biologicos'!$W$90</definedName>
    <definedName name="VTD14">'Biologicos'!$W$91</definedName>
    <definedName name="VTD15">'Biologicos'!$W$93</definedName>
    <definedName name="VTD16">'Biologicos'!$W$94</definedName>
    <definedName name="VTD17">'Biologicos'!$W$95</definedName>
    <definedName name="VTD18">'Biologicos'!$W$99</definedName>
    <definedName name="VTD19">'Biologicos'!$W$72</definedName>
    <definedName name="VTD20">'Biologicos'!$W$73</definedName>
    <definedName name="VTD21">'Biologicos'!$W$76</definedName>
    <definedName name="VTD22">'Biologicos'!$W$77</definedName>
    <definedName name="VTD23">'Biologicos'!$W$80</definedName>
    <definedName name="VTD24">'Biologicos'!$W$81</definedName>
    <definedName name="VTD25">'Biologicos'!$W$84</definedName>
    <definedName name="VTD26">'Biologicos'!$W$85</definedName>
    <definedName name="VTD27">'Biologicos'!$W$88</definedName>
    <definedName name="VTD28">'Biologicos'!$W$89</definedName>
    <definedName name="VTD29">'Biologicos'!$W$92</definedName>
    <definedName name="VTD30">'Biologicos'!$W$93</definedName>
    <definedName name="VTD31">'Biologicos'!$W$95</definedName>
    <definedName name="VTD32">'Biologicos'!$W$96</definedName>
    <definedName name="VTD33">'Biologicos'!$W$97</definedName>
    <definedName name="VTD34">'Biologicos'!$W$99</definedName>
    <definedName name="VTD35">'Biologicos'!$W$100</definedName>
    <definedName name="VTD36">'Biologicos'!$W$101</definedName>
    <definedName name="VTV01">'Biologicos'!$W$44</definedName>
    <definedName name="VTV02">'Biologicos'!$W$46</definedName>
    <definedName name="VTV03">'Biologicos'!$W$47</definedName>
    <definedName name="ZOA04">'UM 2A PARTE'!$I$16</definedName>
    <definedName name="ZOA05">'UM 2A PARTE'!$I$17</definedName>
    <definedName name="ZOA06">'UM 2A PARTE'!$I$21</definedName>
    <definedName name="ZOA07">'UM 2A PARTE'!$I$22</definedName>
    <definedName name="ZOA08">'UM 2A PARTE'!$I$19</definedName>
    <definedName name="ZOA09">'UM 2A PARTE'!$I$18</definedName>
    <definedName name="ZOA10">'UM 2A PARTE'!$I$20</definedName>
    <definedName name="ZOB07">'UM 2A PARTE'!$I$255</definedName>
    <definedName name="ZOB08">'UM 2A PARTE'!$I$256</definedName>
    <definedName name="ZOB09">'UM 2A PARTE'!$I$257</definedName>
    <definedName name="ZOB12">'UM 2A PARTE'!$I$246</definedName>
    <definedName name="ZOB13">'UM 2A PARTE'!$I$247</definedName>
    <definedName name="ZOB14">'UM 2A PARTE'!$I$248</definedName>
    <definedName name="ZOB15">'UM 2A PARTE'!$I$249</definedName>
    <definedName name="ZOB16">'UM 2A PARTE'!$I$251</definedName>
    <definedName name="ZOB17">'UM 2A PARTE'!$I$252</definedName>
    <definedName name="ZOB20">'UM 2A PARTE'!$I$258</definedName>
    <definedName name="ZOB21">'UM 2A PARTE'!$I$253</definedName>
    <definedName name="ZOB22">'UM 2A PARTE'!$I$254</definedName>
    <definedName name="ZOB23">'UM 2A PARTE'!$I$250</definedName>
    <definedName name="ZOC02">'UM 2A PARTE'!$I$271</definedName>
    <definedName name="ZOC03">#REF!</definedName>
    <definedName name="ZOC04">'UM 2A PARTE'!$I$272</definedName>
    <definedName name="ZOR13">'UM 2A PARTE'!$I$456</definedName>
    <definedName name="ZOR16">'UM 2A PARTE'!$I$432</definedName>
    <definedName name="ZOR17">'UM 2A PARTE'!$I$433</definedName>
    <definedName name="ZOR18">'UM 2A PARTE'!$I$440</definedName>
    <definedName name="ZOR19">'UM 2A PARTE'!$I$441</definedName>
    <definedName name="ZOR20">'UM 2A PARTE'!$I$445</definedName>
    <definedName name="ZOR21">'UM 2A PARTE'!$I$444</definedName>
    <definedName name="ZOR22">'UM 2A PARTE'!$I$442</definedName>
    <definedName name="ZOR23">'UM 2A PARTE'!$I$443</definedName>
    <definedName name="ZOR24">'UM 2A PARTE'!$I$446</definedName>
    <definedName name="ZOR25">'UM 2A PARTE'!$I$447</definedName>
    <definedName name="ZOR26">'UM 2A PARTE'!$I$451</definedName>
    <definedName name="ZOR27">'UM 2A PARTE'!$I$450</definedName>
    <definedName name="ZOR28">'UM 2A PARTE'!$I$448</definedName>
    <definedName name="ZOR29">'UM 2A PARTE'!$I$449</definedName>
    <definedName name="ZOR30">'UM 2A PARTE'!$I$452</definedName>
    <definedName name="ZOR31">'UM 2A PARTE'!$I$453</definedName>
    <definedName name="ZOR32">'UM 2A PARTE'!$I$454</definedName>
    <definedName name="ZOR33">'UM 2A PARTE'!$I$455</definedName>
    <definedName name="ZOR34">'UM 2A PARTE'!$I$457</definedName>
    <definedName name="ZOR35">'UM 2A PARTE'!$I$458</definedName>
    <definedName name="ZOR36">'UM 2A PARTE'!$I$434</definedName>
    <definedName name="ZOR37">'UM 2A PARTE'!$I$435</definedName>
    <definedName name="ZOR38">'UM 2A PARTE'!$I$436</definedName>
    <definedName name="ZOR39">'UM 2A PARTE'!$I$437</definedName>
    <definedName name="ZOR40">'UM 2A PARTE'!$I$438</definedName>
    <definedName name="ZOR41">'UM 2A PARTE'!$I$439</definedName>
    <definedName name="ZOR42">'UM 2A PARTE'!$I$457</definedName>
    <definedName name="ZOR43">'UM 2A PARTE'!$I$458</definedName>
    <definedName name="ZTC09">'UM 2A PARTE'!$I$259</definedName>
    <definedName name="ZTC10">'UM 2A PARTE'!$I$261</definedName>
    <definedName name="ZTC11">'UM 2A PARTE'!$I$263</definedName>
    <definedName name="ZTC12">'UM 2A PARTE'!$I$267</definedName>
    <definedName name="ZTC13">'UM 2A PARTE'!$I$268</definedName>
    <definedName name="ZTC14">'UM 2A PARTE'!$I$269</definedName>
    <definedName name="ZTC15">'UM 2A PARTE'!$I$260</definedName>
    <definedName name="ZTC16">'UM 2A PARTE'!$I$262</definedName>
    <definedName name="ZTC17">'UM 2A PARTE'!$I$265</definedName>
    <definedName name="ZTC18">'UM 2A PARTE'!$I$266</definedName>
    <definedName name="ZTC19">'UM 2A PARTE'!$I$264</definedName>
    <definedName name="ZTC20">'UM 2A PARTE'!$I$270</definedName>
  </definedNames>
  <calcPr fullCalcOnLoad="1"/>
</workbook>
</file>

<file path=xl/sharedStrings.xml><?xml version="1.0" encoding="utf-8"?>
<sst xmlns="http://schemas.openxmlformats.org/spreadsheetml/2006/main" count="6032" uniqueCount="3280">
  <si>
    <t xml:space="preserve">Año: </t>
  </si>
  <si>
    <t>Total</t>
  </si>
  <si>
    <t>Mujeres</t>
  </si>
  <si>
    <t>&lt; 1 año</t>
  </si>
  <si>
    <t>1 año</t>
  </si>
  <si>
    <t>60 y más años</t>
  </si>
  <si>
    <t>Hombres</t>
  </si>
  <si>
    <t>Variable</t>
  </si>
  <si>
    <t>Cirugía</t>
  </si>
  <si>
    <t>Pediatría</t>
  </si>
  <si>
    <t>Ginecoobstetricia</t>
  </si>
  <si>
    <t>Salud reproductiva</t>
  </si>
  <si>
    <t>ITS05</t>
  </si>
  <si>
    <t>Preservativos repartidos</t>
  </si>
  <si>
    <t>Planificación familiar</t>
  </si>
  <si>
    <t>Oral</t>
  </si>
  <si>
    <t>Inyectable mensual</t>
  </si>
  <si>
    <t>Inyectable bimestral</t>
  </si>
  <si>
    <t>Implante subdérmico</t>
  </si>
  <si>
    <t>DIU</t>
  </si>
  <si>
    <t>Quirúrgico</t>
  </si>
  <si>
    <t>Preservativo</t>
  </si>
  <si>
    <t>Otro método</t>
  </si>
  <si>
    <t>DIU medicado</t>
  </si>
  <si>
    <t>Parche dérmico</t>
  </si>
  <si>
    <t>Anticoncepción de emergencia</t>
  </si>
  <si>
    <t>29 días a 11 meses</t>
  </si>
  <si>
    <t>Desnutrición leve</t>
  </si>
  <si>
    <t>Desnutrición moderada</t>
  </si>
  <si>
    <t>Desnutrición grave</t>
  </si>
  <si>
    <t>VSO</t>
  </si>
  <si>
    <t>EDA22</t>
  </si>
  <si>
    <t>En promoción</t>
  </si>
  <si>
    <t>1 a 4 años</t>
  </si>
  <si>
    <t>Referencias</t>
  </si>
  <si>
    <t>Vectores</t>
  </si>
  <si>
    <t>Consultas</t>
  </si>
  <si>
    <t>VEA01</t>
  </si>
  <si>
    <t>VEA02</t>
  </si>
  <si>
    <t>VEA03</t>
  </si>
  <si>
    <t>5 a 9 años</t>
  </si>
  <si>
    <t>10 a 19 años</t>
  </si>
  <si>
    <t>Embarazadas</t>
  </si>
  <si>
    <t>Positivo</t>
  </si>
  <si>
    <t>Obesidad</t>
  </si>
  <si>
    <t>Dislipidemias</t>
  </si>
  <si>
    <t>Negativo</t>
  </si>
  <si>
    <t>Salud bucal</t>
  </si>
  <si>
    <t>Normal</t>
  </si>
  <si>
    <t>VIO03</t>
  </si>
  <si>
    <t>Atención preventiva</t>
  </si>
  <si>
    <t>Esquema básico de prevención</t>
  </si>
  <si>
    <t>Detección de placa bacteriana</t>
  </si>
  <si>
    <t>&lt; 20 años</t>
  </si>
  <si>
    <t>Revisión de tejidos bucales</t>
  </si>
  <si>
    <t>Instrucción de autoexamen de cavidad bucal</t>
  </si>
  <si>
    <t>SBE01</t>
  </si>
  <si>
    <t>Población general</t>
  </si>
  <si>
    <t>SBE02</t>
  </si>
  <si>
    <t>Preescolar</t>
  </si>
  <si>
    <t>SBE06</t>
  </si>
  <si>
    <t>SBE07</t>
  </si>
  <si>
    <t>SBE11</t>
  </si>
  <si>
    <t>SBE19</t>
  </si>
  <si>
    <t>SBE20</t>
  </si>
  <si>
    <t>SBE24</t>
  </si>
  <si>
    <t>SBE25</t>
  </si>
  <si>
    <t>SBE22</t>
  </si>
  <si>
    <t>SBE23</t>
  </si>
  <si>
    <t>TRA</t>
  </si>
  <si>
    <t xml:space="preserve">Salud reproductiva </t>
  </si>
  <si>
    <t>Usuarios activos</t>
  </si>
  <si>
    <t>Menores 20 años</t>
  </si>
  <si>
    <t>PFU01</t>
  </si>
  <si>
    <t>Ingresos</t>
  </si>
  <si>
    <t>SPI01</t>
  </si>
  <si>
    <t>PFU02</t>
  </si>
  <si>
    <t>SPI02</t>
  </si>
  <si>
    <t>Lactancia</t>
  </si>
  <si>
    <t>PFU03</t>
  </si>
  <si>
    <t>SPI03</t>
  </si>
  <si>
    <t>PFU04</t>
  </si>
  <si>
    <t>SPI04</t>
  </si>
  <si>
    <t>PFU05</t>
  </si>
  <si>
    <t>En control</t>
  </si>
  <si>
    <t>SPI05</t>
  </si>
  <si>
    <t>PFU06</t>
  </si>
  <si>
    <t>SPI06</t>
  </si>
  <si>
    <t>PFU07</t>
  </si>
  <si>
    <t>SPI07</t>
  </si>
  <si>
    <t>PFU17</t>
  </si>
  <si>
    <t>SPI08</t>
  </si>
  <si>
    <t>PFU18</t>
  </si>
  <si>
    <t>Con apoyo</t>
  </si>
  <si>
    <t>SPI09</t>
  </si>
  <si>
    <t>PFU08</t>
  </si>
  <si>
    <t>SPI10</t>
  </si>
  <si>
    <t>20 años y más</t>
  </si>
  <si>
    <t>PFU09</t>
  </si>
  <si>
    <t>SPI11</t>
  </si>
  <si>
    <t>PFU10</t>
  </si>
  <si>
    <t>SPI12</t>
  </si>
  <si>
    <t>PFU11</t>
  </si>
  <si>
    <t>Cajas entregadas</t>
  </si>
  <si>
    <t>SPI13</t>
  </si>
  <si>
    <t>PFU12</t>
  </si>
  <si>
    <t>SPI14</t>
  </si>
  <si>
    <t>PFU13</t>
  </si>
  <si>
    <t>Frascos entregados</t>
  </si>
  <si>
    <t>SPI15</t>
  </si>
  <si>
    <t>PFU14</t>
  </si>
  <si>
    <t>SPI16</t>
  </si>
  <si>
    <t>PFU15</t>
  </si>
  <si>
    <t>PFU19</t>
  </si>
  <si>
    <t>PFU20</t>
  </si>
  <si>
    <t>PFU16</t>
  </si>
  <si>
    <t>En control nutricional</t>
  </si>
  <si>
    <t>NIC01</t>
  </si>
  <si>
    <t>&lt; de 6 meses</t>
  </si>
  <si>
    <t>NIC02</t>
  </si>
  <si>
    <t>6 a 11 meses</t>
  </si>
  <si>
    <t>NIC03</t>
  </si>
  <si>
    <t>NIC04</t>
  </si>
  <si>
    <t>2 a 4 años</t>
  </si>
  <si>
    <t>NIC05</t>
  </si>
  <si>
    <t>En vías de recuperación</t>
  </si>
  <si>
    <t>Recuperado</t>
  </si>
  <si>
    <t>NPT15</t>
  </si>
  <si>
    <t>NPT16</t>
  </si>
  <si>
    <t>NPT17</t>
  </si>
  <si>
    <t>NPT18</t>
  </si>
  <si>
    <t>NPT19</t>
  </si>
  <si>
    <t>NPT20</t>
  </si>
  <si>
    <t>NTB03</t>
  </si>
  <si>
    <t xml:space="preserve">20 a 59 Mujeres </t>
  </si>
  <si>
    <t xml:space="preserve">60 años y más Mujeres </t>
  </si>
  <si>
    <t>20 a 59 Hombres</t>
  </si>
  <si>
    <t>60 años y más Hombres</t>
  </si>
  <si>
    <t>Ingresos a control</t>
  </si>
  <si>
    <t>MBL02</t>
  </si>
  <si>
    <t>Reingresos a control</t>
  </si>
  <si>
    <t>MBL03</t>
  </si>
  <si>
    <t>Casos registrados en tratamiento</t>
  </si>
  <si>
    <t>MBL04</t>
  </si>
  <si>
    <t>Casos registrados sin tratamiento</t>
  </si>
  <si>
    <t>MBL05</t>
  </si>
  <si>
    <t>Casos registrados vigilancia postratamiento</t>
  </si>
  <si>
    <t>Zoonosis</t>
  </si>
  <si>
    <t>Esquema de tratamiento</t>
  </si>
  <si>
    <t>ZOB07</t>
  </si>
  <si>
    <t>ZOB08</t>
  </si>
  <si>
    <t>ZOB09</t>
  </si>
  <si>
    <t>Albendazol</t>
  </si>
  <si>
    <t>Praziquantel</t>
  </si>
  <si>
    <t>ZOC02</t>
  </si>
  <si>
    <t>DXN01</t>
  </si>
  <si>
    <t xml:space="preserve">Alcoholismo </t>
  </si>
  <si>
    <t>DXN02</t>
  </si>
  <si>
    <t>Fármacos médicos</t>
  </si>
  <si>
    <t>RET06</t>
  </si>
  <si>
    <t>Sesiones de lenguaje</t>
  </si>
  <si>
    <t>DXN03</t>
  </si>
  <si>
    <t>Otros fármacos</t>
  </si>
  <si>
    <t>RET04</t>
  </si>
  <si>
    <t>Sesiones de fisioterapia</t>
  </si>
  <si>
    <t>DXN04</t>
  </si>
  <si>
    <t>RET05</t>
  </si>
  <si>
    <t>Pacientes rehabilitados</t>
  </si>
  <si>
    <t>DXN05</t>
  </si>
  <si>
    <t>DXN06</t>
  </si>
  <si>
    <t>GAM04</t>
  </si>
  <si>
    <t>GAM01</t>
  </si>
  <si>
    <t>Activos</t>
  </si>
  <si>
    <t>GAM02</t>
  </si>
  <si>
    <t>Acreditados</t>
  </si>
  <si>
    <t>MAC01</t>
  </si>
  <si>
    <t>EDAS</t>
  </si>
  <si>
    <t>MAC02</t>
  </si>
  <si>
    <t>IRAS</t>
  </si>
  <si>
    <t>Vitamina A</t>
  </si>
  <si>
    <t>MNM21</t>
  </si>
  <si>
    <t>Dosis única hasta 28 días</t>
  </si>
  <si>
    <t>Ácido fólico</t>
  </si>
  <si>
    <t>MNM01</t>
  </si>
  <si>
    <t>MNM02</t>
  </si>
  <si>
    <t>No embarazadas</t>
  </si>
  <si>
    <t>MAC06</t>
  </si>
  <si>
    <t>Cuidados al recién nacido</t>
  </si>
  <si>
    <t>Hierro</t>
  </si>
  <si>
    <t>MNM22</t>
  </si>
  <si>
    <t>Embarazada &lt; 20 años</t>
  </si>
  <si>
    <t>MNM23</t>
  </si>
  <si>
    <t>Embarazada 20 años y más</t>
  </si>
  <si>
    <t>MNM04</t>
  </si>
  <si>
    <t>Mujer lactando</t>
  </si>
  <si>
    <t>MNM24</t>
  </si>
  <si>
    <t>10-19 años</t>
  </si>
  <si>
    <t>Sesiones</t>
  </si>
  <si>
    <t>SES05</t>
  </si>
  <si>
    <t>Consejería de Planificación Familiar</t>
  </si>
  <si>
    <t>SES06</t>
  </si>
  <si>
    <t>Población General</t>
  </si>
  <si>
    <t>RNL04</t>
  </si>
  <si>
    <t>Auditivos (TAN)</t>
  </si>
  <si>
    <t>RNL05</t>
  </si>
  <si>
    <t>TAN con sospecha de hipoacusia</t>
  </si>
  <si>
    <t>Parto</t>
  </si>
  <si>
    <t>Aborto</t>
  </si>
  <si>
    <t>20 y más años</t>
  </si>
  <si>
    <t>Métodos quirúrgicos</t>
  </si>
  <si>
    <t>PFQ06</t>
  </si>
  <si>
    <t>Vasectomías &lt; 20 años</t>
  </si>
  <si>
    <t>PFQ07</t>
  </si>
  <si>
    <t>PFO01</t>
  </si>
  <si>
    <t>PFO02</t>
  </si>
  <si>
    <t>CLUES:</t>
  </si>
  <si>
    <t>BIO50</t>
  </si>
  <si>
    <t>BIO03</t>
  </si>
  <si>
    <t>PRE12</t>
  </si>
  <si>
    <t>Recién nacido</t>
  </si>
  <si>
    <t>PRI12</t>
  </si>
  <si>
    <t>SEC12</t>
  </si>
  <si>
    <t>PPS01</t>
  </si>
  <si>
    <t>PPS03</t>
  </si>
  <si>
    <t>PPS04</t>
  </si>
  <si>
    <t>PPS05</t>
  </si>
  <si>
    <t>PPS06</t>
  </si>
  <si>
    <t>PPS07</t>
  </si>
  <si>
    <t>Con bandera blanca en salud izada</t>
  </si>
  <si>
    <t>PPS08</t>
  </si>
  <si>
    <t>Recursos comunitarios formados</t>
  </si>
  <si>
    <t>Agentes</t>
  </si>
  <si>
    <t>Auxiliares de diagnóstico</t>
  </si>
  <si>
    <t>LOE01</t>
  </si>
  <si>
    <t>Estudios</t>
  </si>
  <si>
    <t>LOE02</t>
  </si>
  <si>
    <t>Personas</t>
  </si>
  <si>
    <t>+</t>
  </si>
  <si>
    <t>LEN01</t>
  </si>
  <si>
    <t>LEN02</t>
  </si>
  <si>
    <t>-</t>
  </si>
  <si>
    <t>LUS01</t>
  </si>
  <si>
    <t>LUS02</t>
  </si>
  <si>
    <t>LTC01</t>
  </si>
  <si>
    <t>LTC02</t>
  </si>
  <si>
    <t>PAE01</t>
  </si>
  <si>
    <t>Estudios en menores de un año</t>
  </si>
  <si>
    <t>PAE02</t>
  </si>
  <si>
    <t>Menores de un año con hipoacusia confirmada</t>
  </si>
  <si>
    <t>Hospitalización</t>
  </si>
  <si>
    <t>Rosa de bengala</t>
  </si>
  <si>
    <t>LCC15</t>
  </si>
  <si>
    <t>HUE02</t>
  </si>
  <si>
    <t>Egresos Población General</t>
  </si>
  <si>
    <t>LCC16</t>
  </si>
  <si>
    <t>LCC17</t>
  </si>
  <si>
    <t>HUE04</t>
  </si>
  <si>
    <t>Días paciente</t>
  </si>
  <si>
    <t>LCC18</t>
  </si>
  <si>
    <t>HUE05</t>
  </si>
  <si>
    <t>Días estancia Pob. General</t>
  </si>
  <si>
    <t>Tuberculosis baciloscopías</t>
  </si>
  <si>
    <t>LCC19</t>
  </si>
  <si>
    <t>Diagnóstico 1a</t>
  </si>
  <si>
    <t>HUE06</t>
  </si>
  <si>
    <t>LCC20</t>
  </si>
  <si>
    <t>Diagnóstico 2a</t>
  </si>
  <si>
    <t>HUE07</t>
  </si>
  <si>
    <t>Cirugías</t>
  </si>
  <si>
    <t>LCC21</t>
  </si>
  <si>
    <t>Diagnóstico 3a</t>
  </si>
  <si>
    <t>LCC22</t>
  </si>
  <si>
    <t xml:space="preserve">Control </t>
  </si>
  <si>
    <t>LCC23</t>
  </si>
  <si>
    <t>LCC24</t>
  </si>
  <si>
    <t>HUE11</t>
  </si>
  <si>
    <t>Defunciones otras</t>
  </si>
  <si>
    <t>LCC25</t>
  </si>
  <si>
    <t>HOS01</t>
  </si>
  <si>
    <t>LCC26</t>
  </si>
  <si>
    <t>HOS02</t>
  </si>
  <si>
    <t>Medicina interna</t>
  </si>
  <si>
    <t>Tb cultivos</t>
  </si>
  <si>
    <t>LCC27</t>
  </si>
  <si>
    <t>HOS03</t>
  </si>
  <si>
    <t>LCC28</t>
  </si>
  <si>
    <t>HOS04</t>
  </si>
  <si>
    <t>LCC29</t>
  </si>
  <si>
    <t>Contaminados</t>
  </si>
  <si>
    <t>HOS05</t>
  </si>
  <si>
    <t>Otros</t>
  </si>
  <si>
    <t>Lepra baciloscopías</t>
  </si>
  <si>
    <t>LCC30</t>
  </si>
  <si>
    <t xml:space="preserve">Diagnóstico </t>
  </si>
  <si>
    <t>LCC31</t>
  </si>
  <si>
    <t>Control muitibacilar</t>
  </si>
  <si>
    <t>LCC33</t>
  </si>
  <si>
    <t>LCC34</t>
  </si>
  <si>
    <t>LAB01</t>
  </si>
  <si>
    <t>LAB02</t>
  </si>
  <si>
    <t>Defunciones estudiadas por comité</t>
  </si>
  <si>
    <t>HOS18</t>
  </si>
  <si>
    <t>Maternas</t>
  </si>
  <si>
    <t>LRX01</t>
  </si>
  <si>
    <t>HOS19</t>
  </si>
  <si>
    <t>LRX02</t>
  </si>
  <si>
    <t>LAP01</t>
  </si>
  <si>
    <t>LAP02</t>
  </si>
  <si>
    <t>Riesgo Leve</t>
  </si>
  <si>
    <t>Riesgo Grave</t>
  </si>
  <si>
    <t>ZOR13</t>
  </si>
  <si>
    <t>Preservativo femenino</t>
  </si>
  <si>
    <t>Identificación del caso</t>
  </si>
  <si>
    <t>Fuente de infección identificada</t>
  </si>
  <si>
    <t xml:space="preserve">Consumo leche cruda o "bronca" y lacticinios              </t>
  </si>
  <si>
    <t xml:space="preserve">Contacto y convivencia con el cuidado de animales </t>
  </si>
  <si>
    <t>Integrantes</t>
  </si>
  <si>
    <t>Galactocemia confirmada</t>
  </si>
  <si>
    <t>Fenilcetonuria confirmada</t>
  </si>
  <si>
    <t>Hiperplasia suprarrenal confirmada</t>
  </si>
  <si>
    <t>Hipotiroidismo confirmado</t>
  </si>
  <si>
    <t>Escolar</t>
  </si>
  <si>
    <t>Alumnos examinados</t>
  </si>
  <si>
    <t>Con caries</t>
  </si>
  <si>
    <t>Obturados sin caries</t>
  </si>
  <si>
    <t>Escuela atendida</t>
  </si>
  <si>
    <t>Detección inicial</t>
  </si>
  <si>
    <t>Detección final</t>
  </si>
  <si>
    <t>Alumnas y alumnos con mínimo 6 acciones preventivas</t>
  </si>
  <si>
    <t>Alumnas y alumnos con Cartilla Nacional de Salud Activa</t>
  </si>
  <si>
    <t>RNL03</t>
  </si>
  <si>
    <t>Casos diagnósticados  por</t>
  </si>
  <si>
    <t>Acciones preventivas realizadas a alumnas y alumnos</t>
  </si>
  <si>
    <t xml:space="preserve">Talleres a migrantes </t>
  </si>
  <si>
    <t>Migrantes asistentes</t>
  </si>
  <si>
    <t>ZOB12</t>
  </si>
  <si>
    <t>ZOB13</t>
  </si>
  <si>
    <t>ZOB14</t>
  </si>
  <si>
    <t>ZOB15</t>
  </si>
  <si>
    <t>SES12</t>
  </si>
  <si>
    <t>SES13</t>
  </si>
  <si>
    <t>RNL06</t>
  </si>
  <si>
    <t>RNL07</t>
  </si>
  <si>
    <t>RNL08</t>
  </si>
  <si>
    <t>PFU21</t>
  </si>
  <si>
    <t>PFU22</t>
  </si>
  <si>
    <t>Salud del niño y del adolescente</t>
  </si>
  <si>
    <t>NPT29</t>
  </si>
  <si>
    <t>NPT30</t>
  </si>
  <si>
    <t>NPT31</t>
  </si>
  <si>
    <t>NPT32</t>
  </si>
  <si>
    <t>NPT33</t>
  </si>
  <si>
    <t>NPT34</t>
  </si>
  <si>
    <t>NTB05</t>
  </si>
  <si>
    <t>BIO88</t>
  </si>
  <si>
    <t>Población en riesgo</t>
  </si>
  <si>
    <t>SBE29</t>
  </si>
  <si>
    <t>SBE30</t>
  </si>
  <si>
    <t>SBE31</t>
  </si>
  <si>
    <t>SBE33</t>
  </si>
  <si>
    <t>SBE34</t>
  </si>
  <si>
    <t>SBE35</t>
  </si>
  <si>
    <t>SBE36</t>
  </si>
  <si>
    <t>SBE37</t>
  </si>
  <si>
    <t>Sistema de Atención  Gradual (SAG)</t>
  </si>
  <si>
    <t>SES16</t>
  </si>
  <si>
    <t>A tutores de &lt; 18 años</t>
  </si>
  <si>
    <t>Consulta externa, con auxilio de Rosa de Bengala positivo</t>
  </si>
  <si>
    <t>Metabólico</t>
  </si>
  <si>
    <t>Recién Nacidos Tamizados</t>
  </si>
  <si>
    <t>PRE13</t>
  </si>
  <si>
    <t>PRE14</t>
  </si>
  <si>
    <t>PRE15</t>
  </si>
  <si>
    <t>PRE16</t>
  </si>
  <si>
    <t>PRI13</t>
  </si>
  <si>
    <t>PRI14</t>
  </si>
  <si>
    <t>PRI15</t>
  </si>
  <si>
    <t>PRI16</t>
  </si>
  <si>
    <t>SEC13</t>
  </si>
  <si>
    <t>SEC14</t>
  </si>
  <si>
    <t>SEC15</t>
  </si>
  <si>
    <t>SEC16</t>
  </si>
  <si>
    <t>MES01</t>
  </si>
  <si>
    <t>MES02</t>
  </si>
  <si>
    <t>MES03</t>
  </si>
  <si>
    <t>MES04</t>
  </si>
  <si>
    <t>MES05</t>
  </si>
  <si>
    <t>Alumnas y alumnos atendidos</t>
  </si>
  <si>
    <t>Alumnas y alumnos referidos a unidad de salud</t>
  </si>
  <si>
    <t>PPS19</t>
  </si>
  <si>
    <t>Capacitados</t>
  </si>
  <si>
    <t>PPS20</t>
  </si>
  <si>
    <t>Mujeres capacitadas</t>
  </si>
  <si>
    <t>PPS21</t>
  </si>
  <si>
    <t>Hombres capacitados</t>
  </si>
  <si>
    <t>Entornos certificados como favorables a la salud</t>
  </si>
  <si>
    <t>PPS22</t>
  </si>
  <si>
    <t>Viviendas</t>
  </si>
  <si>
    <t>PPS23</t>
  </si>
  <si>
    <t>Mercados</t>
  </si>
  <si>
    <t>PPS25</t>
  </si>
  <si>
    <t>Sitios de trabajo</t>
  </si>
  <si>
    <t>PPS26</t>
  </si>
  <si>
    <t>Espacios de recreación</t>
  </si>
  <si>
    <t>PPS27</t>
  </si>
  <si>
    <t>PPS28</t>
  </si>
  <si>
    <t xml:space="preserve"> 6 a 23 meses</t>
  </si>
  <si>
    <t>NMA01</t>
  </si>
  <si>
    <t>Con Anemia</t>
  </si>
  <si>
    <t>NMA02</t>
  </si>
  <si>
    <t>Sin Anemia</t>
  </si>
  <si>
    <t>NMD01</t>
  </si>
  <si>
    <t>NMD02</t>
  </si>
  <si>
    <t>RNL09</t>
  </si>
  <si>
    <t>Atención obstétrica</t>
  </si>
  <si>
    <t>Niños menores de 5 años</t>
  </si>
  <si>
    <t>De 1 a 4 años</t>
  </si>
  <si>
    <t>LMA02</t>
  </si>
  <si>
    <t>LMA01</t>
  </si>
  <si>
    <t>De 6 meses a menores de 3 años</t>
  </si>
  <si>
    <t>Primera 1 a 3 años</t>
  </si>
  <si>
    <t>Población de riesgo</t>
  </si>
  <si>
    <t>Primera</t>
  </si>
  <si>
    <t>Mujeres No Embarazadas</t>
  </si>
  <si>
    <t>Segunda</t>
  </si>
  <si>
    <t>Refuerzo</t>
  </si>
  <si>
    <t>A partir de la semana 20 de gestación</t>
  </si>
  <si>
    <t>Sobrepeso</t>
  </si>
  <si>
    <t>BIO49</t>
  </si>
  <si>
    <t>VAC06</t>
  </si>
  <si>
    <t>VAC12</t>
  </si>
  <si>
    <t>VAC13</t>
  </si>
  <si>
    <t>VAC23</t>
  </si>
  <si>
    <t>VAC36</t>
  </si>
  <si>
    <t>VAC38</t>
  </si>
  <si>
    <t>VAC39</t>
  </si>
  <si>
    <t>VAC40</t>
  </si>
  <si>
    <t>VAC43</t>
  </si>
  <si>
    <t>VAC46</t>
  </si>
  <si>
    <t>VAC47</t>
  </si>
  <si>
    <t>VAC48</t>
  </si>
  <si>
    <t>VAC51</t>
  </si>
  <si>
    <t>VAC54</t>
  </si>
  <si>
    <t>VAC55</t>
  </si>
  <si>
    <t>VAC56</t>
  </si>
  <si>
    <t>VAC59</t>
  </si>
  <si>
    <t>VAC62</t>
  </si>
  <si>
    <t>VAC63</t>
  </si>
  <si>
    <t>Exclusiva en menores de 6 meses</t>
  </si>
  <si>
    <t>Formados autoayuda violencia</t>
  </si>
  <si>
    <t>Re-acreditados</t>
  </si>
  <si>
    <t>Acreditados con excelencia</t>
  </si>
  <si>
    <t>Orientación integral</t>
  </si>
  <si>
    <t>Psicológica</t>
  </si>
  <si>
    <t>Nutricional</t>
  </si>
  <si>
    <t>Odontológica</t>
  </si>
  <si>
    <t>Activación física</t>
  </si>
  <si>
    <t>Dentro de la vivienda</t>
  </si>
  <si>
    <t>Peridomicilio</t>
  </si>
  <si>
    <t>Otros sitios</t>
  </si>
  <si>
    <t>Sitio de la agresión</t>
  </si>
  <si>
    <t>Casos tratados con faboterápico</t>
  </si>
  <si>
    <t>Faboterápico antialacrán</t>
  </si>
  <si>
    <t>Frascos de suero aplicados</t>
  </si>
  <si>
    <t>Menor de 20 años</t>
  </si>
  <si>
    <t>Total de Grupos en Operación</t>
  </si>
  <si>
    <t>Atención</t>
  </si>
  <si>
    <t>GAP10</t>
  </si>
  <si>
    <t>GAP11</t>
  </si>
  <si>
    <t>GAP15</t>
  </si>
  <si>
    <t>GAP16</t>
  </si>
  <si>
    <t>GAP17</t>
  </si>
  <si>
    <t>GAP18</t>
  </si>
  <si>
    <t>GAP19</t>
  </si>
  <si>
    <t>GAP20</t>
  </si>
  <si>
    <t>Sesiones educativas</t>
  </si>
  <si>
    <t>Prevención de Maltrato Infantil</t>
  </si>
  <si>
    <t>Madres, Padres y/o Tutores (Asistentes)</t>
  </si>
  <si>
    <t>&lt; 6 meses</t>
  </si>
  <si>
    <t>12 a 23 meses (1 año)</t>
  </si>
  <si>
    <t>12 a 23 meses 
(1 año)</t>
  </si>
  <si>
    <t>MAC07</t>
  </si>
  <si>
    <t>Lactancia materna</t>
  </si>
  <si>
    <t>NPT36</t>
  </si>
  <si>
    <t>NPT37</t>
  </si>
  <si>
    <t>NPT38</t>
  </si>
  <si>
    <t>NPT39</t>
  </si>
  <si>
    <t>NPT41</t>
  </si>
  <si>
    <t>NPT42</t>
  </si>
  <si>
    <t>NPT43</t>
  </si>
  <si>
    <t>NPT44</t>
  </si>
  <si>
    <t>NPT45</t>
  </si>
  <si>
    <t>NPT46</t>
  </si>
  <si>
    <t>NTB06</t>
  </si>
  <si>
    <t>NTB07</t>
  </si>
  <si>
    <t>SES17</t>
  </si>
  <si>
    <t>SES18</t>
  </si>
  <si>
    <t>SES19</t>
  </si>
  <si>
    <t>Ayuda Mutua - EC</t>
  </si>
  <si>
    <t>GAM05</t>
  </si>
  <si>
    <t>GAM06</t>
  </si>
  <si>
    <t>GAM07</t>
  </si>
  <si>
    <t>GAM08</t>
  </si>
  <si>
    <t>GAM09</t>
  </si>
  <si>
    <t>GAM10</t>
  </si>
  <si>
    <t>GAM11</t>
  </si>
  <si>
    <t>GAM12</t>
  </si>
  <si>
    <t>GAM13</t>
  </si>
  <si>
    <t>GAM14</t>
  </si>
  <si>
    <t>GAM15</t>
  </si>
  <si>
    <t>GAM16</t>
  </si>
  <si>
    <t>GAM17</t>
  </si>
  <si>
    <t>GAM18</t>
  </si>
  <si>
    <t>Promoción de la Salud</t>
  </si>
  <si>
    <t>CeNSIA</t>
  </si>
  <si>
    <t>Sesiones Informativas</t>
  </si>
  <si>
    <t>VEA04</t>
  </si>
  <si>
    <t>Menores de 15 años</t>
  </si>
  <si>
    <t>De 15 a 19 años</t>
  </si>
  <si>
    <t>Promotores y/o brigadistas juveniles SSRA</t>
  </si>
  <si>
    <t>Inicial</t>
  </si>
  <si>
    <t>Clave</t>
  </si>
  <si>
    <t>Paquetes didácticos</t>
  </si>
  <si>
    <t>Entregados</t>
  </si>
  <si>
    <t xml:space="preserve">Certificada como Saludable </t>
  </si>
  <si>
    <t xml:space="preserve">Grupos de población con Orientación Alimentaria y que realizan ejercicio para el cuidado de la salud </t>
  </si>
  <si>
    <t>Comités locales de salud activos</t>
  </si>
  <si>
    <t>Lactancia materna y alimentación complementaria</t>
  </si>
  <si>
    <t>ZOB20</t>
  </si>
  <si>
    <t>MBL01</t>
  </si>
  <si>
    <t>Capacitados (Durante el mes)</t>
  </si>
  <si>
    <t>Intervenciones realizadas</t>
  </si>
  <si>
    <t>Es corroborado con SAT y 2-ME</t>
  </si>
  <si>
    <t>Confirmación SAT y 2-ME positivo</t>
  </si>
  <si>
    <t>Confirmación SAT y 2-ME negativo</t>
  </si>
  <si>
    <t>047 Enfermedad diarréica</t>
  </si>
  <si>
    <t>051 Paludismo</t>
  </si>
  <si>
    <t>061 Extramuros</t>
  </si>
  <si>
    <t>062 Usuarios activos</t>
  </si>
  <si>
    <t>065 Salud de los pueblos indígenas</t>
  </si>
  <si>
    <t>066 Ingresos</t>
  </si>
  <si>
    <t>067 Peso para la Talla (P/T)</t>
  </si>
  <si>
    <t>068 Talla baja para la Edad (T/E)</t>
  </si>
  <si>
    <t>071 Lactancia materna</t>
  </si>
  <si>
    <t>072 Niños con anemia y sin anemia</t>
  </si>
  <si>
    <t xml:space="preserve">073 Total de niños a los que se les ha realizado el examen de hemoglobina en el mes </t>
  </si>
  <si>
    <t>091 Micobacteriosis-Lepra</t>
  </si>
  <si>
    <t>092 Brucelosis</t>
  </si>
  <si>
    <t>093 Taeniosis</t>
  </si>
  <si>
    <t>094 Cisticercosis</t>
  </si>
  <si>
    <t>097 Rehabilitación</t>
  </si>
  <si>
    <t>099 Micronutrimentos</t>
  </si>
  <si>
    <t>101 Desintoxicaciones</t>
  </si>
  <si>
    <t>102 Grupos</t>
  </si>
  <si>
    <t>103 Madres capacitadas</t>
  </si>
  <si>
    <t>111 Tamiz Neonatal</t>
  </si>
  <si>
    <t>115 Casos de intoxicación por picadura de alacrán</t>
  </si>
  <si>
    <t>116
Rabia tratamiento a humanos</t>
  </si>
  <si>
    <t>118 Salud Sexual y Reproductiva para Adolescentes (SSRA)
(Servicios Amigables)</t>
  </si>
  <si>
    <t>119 BCG</t>
  </si>
  <si>
    <t>121 Hepatitis B</t>
  </si>
  <si>
    <t>122 Hepatitis A</t>
  </si>
  <si>
    <t>123 DPT</t>
  </si>
  <si>
    <t>127 S R P
Triple viral</t>
  </si>
  <si>
    <t>128 S R
Doble viral</t>
  </si>
  <si>
    <t>129 VPH Mujeres</t>
  </si>
  <si>
    <t>131 Varicela</t>
  </si>
  <si>
    <t>132    T d</t>
  </si>
  <si>
    <t>133 Tdpa Embarazada</t>
  </si>
  <si>
    <t>135
Preescolar</t>
  </si>
  <si>
    <t>136
Primaria</t>
  </si>
  <si>
    <t>137
Secundaria</t>
  </si>
  <si>
    <t>138
Medio superior</t>
  </si>
  <si>
    <t>142</t>
  </si>
  <si>
    <t>144 Laboratorio clínico</t>
  </si>
  <si>
    <t>145 Radiología</t>
  </si>
  <si>
    <t>146 Patología</t>
  </si>
  <si>
    <t>147 Electrocardiogramas</t>
  </si>
  <si>
    <t>148 Electroencefalogramas</t>
  </si>
  <si>
    <t>149 Ultrasonido</t>
  </si>
  <si>
    <t>150 Tomografía axial computarizada</t>
  </si>
  <si>
    <t>151 Potenciales evocados auditivos del tallo cerebral</t>
  </si>
  <si>
    <t>153 Unidades de consulta externa</t>
  </si>
  <si>
    <t>154 Unidades Hospitalarias</t>
  </si>
  <si>
    <t>Mujer 10 a 14 años</t>
  </si>
  <si>
    <t>Mujer 15 a 19 años</t>
  </si>
  <si>
    <t>Hombre 10 a 14 años</t>
  </si>
  <si>
    <t>Hombre 15 a 19 años</t>
  </si>
  <si>
    <t>Talleres comunitarios de Promoción de la Salud</t>
  </si>
  <si>
    <t>Información sospecha de cáncer</t>
  </si>
  <si>
    <t>Orientada en temas de salud pública</t>
  </si>
  <si>
    <t xml:space="preserve">Activa en el manejo de los determinantes de la salud </t>
  </si>
  <si>
    <t>126 Neumocócica polisacarida 
(23 serotipos)</t>
  </si>
  <si>
    <t>Nuevos (Durante el mes)</t>
  </si>
  <si>
    <t>Activos (Al final del mes)</t>
  </si>
  <si>
    <t>032 Atención a la violencia Mujeres de 15 años y más</t>
  </si>
  <si>
    <t>Aplicado en los primeros 30 minutos</t>
  </si>
  <si>
    <t>Parasitoscópico</t>
  </si>
  <si>
    <t>Serológico</t>
  </si>
  <si>
    <t>Casos diagnosticados</t>
  </si>
  <si>
    <t>TPR03</t>
  </si>
  <si>
    <t>TPR04</t>
  </si>
  <si>
    <t>Agudos</t>
  </si>
  <si>
    <t>TPR06</t>
  </si>
  <si>
    <t>TPR25</t>
  </si>
  <si>
    <t>TPR26</t>
  </si>
  <si>
    <t>TPR08</t>
  </si>
  <si>
    <t>TPR27</t>
  </si>
  <si>
    <t>TPR28</t>
  </si>
  <si>
    <t>TPR40</t>
  </si>
  <si>
    <t>Curados</t>
  </si>
  <si>
    <t>TPR10</t>
  </si>
  <si>
    <t>Casos ingresados</t>
  </si>
  <si>
    <t>Casos con tratamiento concluido</t>
  </si>
  <si>
    <t>Casos</t>
  </si>
  <si>
    <t>Detectado por banco de sangre</t>
  </si>
  <si>
    <t>Detectado por papel filtro</t>
  </si>
  <si>
    <t>Con tratamiento supervisado</t>
  </si>
  <si>
    <t>Crónicos sintomáticos</t>
  </si>
  <si>
    <t xml:space="preserve">Enfermedad de chagas </t>
  </si>
  <si>
    <t>Capacitación al personal de salud</t>
  </si>
  <si>
    <t>TPR41</t>
  </si>
  <si>
    <t>TPR42</t>
  </si>
  <si>
    <t>TPR43</t>
  </si>
  <si>
    <t>TPR44</t>
  </si>
  <si>
    <t>EPOC</t>
  </si>
  <si>
    <t>TPA01</t>
  </si>
  <si>
    <t>TPA02</t>
  </si>
  <si>
    <t>TPA03</t>
  </si>
  <si>
    <t>TPA04</t>
  </si>
  <si>
    <t>BPA01</t>
  </si>
  <si>
    <t>BPA02</t>
  </si>
  <si>
    <t>BPA03</t>
  </si>
  <si>
    <t>BPA04</t>
  </si>
  <si>
    <t>ELA01</t>
  </si>
  <si>
    <t>ELA02</t>
  </si>
  <si>
    <t>ELA03</t>
  </si>
  <si>
    <t>ELA04</t>
  </si>
  <si>
    <t>ASI01</t>
  </si>
  <si>
    <t>ASI02</t>
  </si>
  <si>
    <t>ASI03</t>
  </si>
  <si>
    <t>ASI04</t>
  </si>
  <si>
    <t>AST01</t>
  </si>
  <si>
    <t>AST02</t>
  </si>
  <si>
    <t>AST03</t>
  </si>
  <si>
    <t>AST04</t>
  </si>
  <si>
    <t>ASC01</t>
  </si>
  <si>
    <t>ASC02</t>
  </si>
  <si>
    <t>ASC03</t>
  </si>
  <si>
    <t>ASC04</t>
  </si>
  <si>
    <t>ASE01</t>
  </si>
  <si>
    <t>ASE02</t>
  </si>
  <si>
    <t>ASE03</t>
  </si>
  <si>
    <t>ASE04</t>
  </si>
  <si>
    <t>EPI01</t>
  </si>
  <si>
    <t>EPI02</t>
  </si>
  <si>
    <t>EPI03</t>
  </si>
  <si>
    <t>EPI04</t>
  </si>
  <si>
    <t>EPT01</t>
  </si>
  <si>
    <t>EPT02</t>
  </si>
  <si>
    <t>EPT03</t>
  </si>
  <si>
    <t>EPT04</t>
  </si>
  <si>
    <t>EPC01</t>
  </si>
  <si>
    <t>EPC02</t>
  </si>
  <si>
    <t>EPC03</t>
  </si>
  <si>
    <t>EPC04</t>
  </si>
  <si>
    <t>EPE01</t>
  </si>
  <si>
    <t>EPE02</t>
  </si>
  <si>
    <t>EPE03</t>
  </si>
  <si>
    <t>EPE04</t>
  </si>
  <si>
    <t>TPE01</t>
  </si>
  <si>
    <t>TPE02</t>
  </si>
  <si>
    <t>TPE03</t>
  </si>
  <si>
    <t>TPE04</t>
  </si>
  <si>
    <t>BPE01</t>
  </si>
  <si>
    <t>BPE02</t>
  </si>
  <si>
    <t>BPE03</t>
  </si>
  <si>
    <t>BPE04</t>
  </si>
  <si>
    <t>ELE01</t>
  </si>
  <si>
    <t>ELE02</t>
  </si>
  <si>
    <t>ELE03</t>
  </si>
  <si>
    <t>ELE04</t>
  </si>
  <si>
    <t>EPM01</t>
  </si>
  <si>
    <t>EPM02</t>
  </si>
  <si>
    <t>EPM03</t>
  </si>
  <si>
    <t>EPM04</t>
  </si>
  <si>
    <t>235
Biomasa 
positivo</t>
  </si>
  <si>
    <t>234
Tabaquismo positivo</t>
  </si>
  <si>
    <t>236
Exposicìòn laboral</t>
  </si>
  <si>
    <t>237
Ingresos</t>
  </si>
  <si>
    <t>238
En tratamiento</t>
  </si>
  <si>
    <t>239
Controlados</t>
  </si>
  <si>
    <t>240
Crisis</t>
  </si>
  <si>
    <t>241
Tabaquismo positivo</t>
  </si>
  <si>
    <t>242
Biomasa 
positivo</t>
  </si>
  <si>
    <t>243
Exposicìòn laboral</t>
  </si>
  <si>
    <t>244
Ingresos</t>
  </si>
  <si>
    <t>245
En tratamiento</t>
  </si>
  <si>
    <t>246
Controlados</t>
  </si>
  <si>
    <t>247
Exacerbaciones</t>
  </si>
  <si>
    <t>248 Enfermedad de Chagas</t>
  </si>
  <si>
    <t>249 Resultados de Espirometrías
(VEF1/CVF) realizada con broncodilatador</t>
  </si>
  <si>
    <t>Aplicación de biológicos</t>
  </si>
  <si>
    <t>Con antecedentes personales patológicos</t>
  </si>
  <si>
    <t>Cobertura EGO con resultado</t>
  </si>
  <si>
    <t>Con consulta menor a 8 días</t>
  </si>
  <si>
    <t>AMEU</t>
  </si>
  <si>
    <t>LUI</t>
  </si>
  <si>
    <t>270 Control del puerperio</t>
  </si>
  <si>
    <t>271 En Lactancia</t>
  </si>
  <si>
    <t>Mujeres con lactancia exclusiva a menores de 6 meses</t>
  </si>
  <si>
    <t>EMC03</t>
  </si>
  <si>
    <t>EMC04</t>
  </si>
  <si>
    <t>ABT01</t>
  </si>
  <si>
    <t>ABT02</t>
  </si>
  <si>
    <t>ABT03</t>
  </si>
  <si>
    <t>CPU01</t>
  </si>
  <si>
    <t>CPU02</t>
  </si>
  <si>
    <t>CLA01</t>
  </si>
  <si>
    <t>Vasectomías 20 años y más</t>
  </si>
  <si>
    <t>NPT47</t>
  </si>
  <si>
    <t>NPT48</t>
  </si>
  <si>
    <t>NPT49</t>
  </si>
  <si>
    <t>NPT50</t>
  </si>
  <si>
    <t>NPT51</t>
  </si>
  <si>
    <t>NPT52</t>
  </si>
  <si>
    <t>NPT53</t>
  </si>
  <si>
    <t>NPT54</t>
  </si>
  <si>
    <t>274 Rotavirus RV1</t>
  </si>
  <si>
    <t>SBE48</t>
  </si>
  <si>
    <t>SBE49</t>
  </si>
  <si>
    <t>SBE50</t>
  </si>
  <si>
    <t>1 a 5 años de edad</t>
  </si>
  <si>
    <t>6 a 19 años de edad</t>
  </si>
  <si>
    <t>20 y más años de edad</t>
  </si>
  <si>
    <t>1a detección</t>
  </si>
  <si>
    <t>Prueba rápida (Inmunocromatografía)</t>
  </si>
  <si>
    <t>Reactiva</t>
  </si>
  <si>
    <t>No reactiva</t>
  </si>
  <si>
    <t>Enzimoinmunoensayo (ELISA)</t>
  </si>
  <si>
    <t>Positiva</t>
  </si>
  <si>
    <t>Negativa</t>
  </si>
  <si>
    <t>2a detección</t>
  </si>
  <si>
    <t>Pruebas confirmatorias o suplementarias</t>
  </si>
  <si>
    <t>Carga viral</t>
  </si>
  <si>
    <t>Detectable</t>
  </si>
  <si>
    <t>Indetectable</t>
  </si>
  <si>
    <t>EVH09</t>
  </si>
  <si>
    <t>EVH10</t>
  </si>
  <si>
    <t>EVH11</t>
  </si>
  <si>
    <t>EVH12</t>
  </si>
  <si>
    <t>EVH13</t>
  </si>
  <si>
    <t>EVH14</t>
  </si>
  <si>
    <t>EDS05</t>
  </si>
  <si>
    <t>EDS06</t>
  </si>
  <si>
    <t>EDS07</t>
  </si>
  <si>
    <t>EDS08</t>
  </si>
  <si>
    <t>EDS09</t>
  </si>
  <si>
    <t>EDS10</t>
  </si>
  <si>
    <t>DRS01</t>
  </si>
  <si>
    <t>DRS02</t>
  </si>
  <si>
    <t>EMC06</t>
  </si>
  <si>
    <t>Plan de seguridad</t>
  </si>
  <si>
    <t>Incial</t>
  </si>
  <si>
    <t>Reforzamiento</t>
  </si>
  <si>
    <t>Atención odontológica</t>
  </si>
  <si>
    <t>Con Valoración nutricional</t>
  </si>
  <si>
    <t>Medicamentos</t>
  </si>
  <si>
    <t>Ambulancia</t>
  </si>
  <si>
    <t>Vehículo particular</t>
  </si>
  <si>
    <t>Transporte AME</t>
  </si>
  <si>
    <t>Transporte público</t>
  </si>
  <si>
    <t>Ambulancia aérea</t>
  </si>
  <si>
    <t>B24X</t>
  </si>
  <si>
    <t>A539</t>
  </si>
  <si>
    <t>Sucedáneos de leche materna por B24X</t>
  </si>
  <si>
    <t>Afromexicana</t>
  </si>
  <si>
    <t>Con Violencia intrafamiliar</t>
  </si>
  <si>
    <t>Con USG</t>
  </si>
  <si>
    <t xml:space="preserve">Mes: </t>
  </si>
  <si>
    <t>Nombre de la unidad</t>
  </si>
  <si>
    <t>CLUES</t>
  </si>
  <si>
    <t>MES</t>
  </si>
  <si>
    <t>AÑO</t>
  </si>
  <si>
    <t>NOMBRE DE LA UNIDAD MÉDICA</t>
  </si>
  <si>
    <t>Configura la información de la unidad médica</t>
  </si>
  <si>
    <t>268 Ingresos</t>
  </si>
  <si>
    <t>Paciente referida por personal comunitario</t>
  </si>
  <si>
    <t>ECT01</t>
  </si>
  <si>
    <t>15 a 19 años</t>
  </si>
  <si>
    <t>ECT02</t>
  </si>
  <si>
    <t>ECT03</t>
  </si>
  <si>
    <t>ECT04</t>
  </si>
  <si>
    <t>PCE01</t>
  </si>
  <si>
    <t>PCE02</t>
  </si>
  <si>
    <t>PCE03</t>
  </si>
  <si>
    <t>PCE04</t>
  </si>
  <si>
    <t>PCE05</t>
  </si>
  <si>
    <t>PCE06</t>
  </si>
  <si>
    <t>Detecciones</t>
  </si>
  <si>
    <t>EVH15</t>
  </si>
  <si>
    <t>EVH16</t>
  </si>
  <si>
    <t>EVH17</t>
  </si>
  <si>
    <t>EVH18</t>
  </si>
  <si>
    <t>EDS11</t>
  </si>
  <si>
    <t>EDS12</t>
  </si>
  <si>
    <t>EDS13</t>
  </si>
  <si>
    <t>EDS14</t>
  </si>
  <si>
    <t>280 Detecciones de factores de riesgo sociales durante el embarazo</t>
  </si>
  <si>
    <t>TUS01</t>
  </si>
  <si>
    <t>TUS02</t>
  </si>
  <si>
    <t>TUS03</t>
  </si>
  <si>
    <t>TUS04</t>
  </si>
  <si>
    <t>TUS05</t>
  </si>
  <si>
    <t>269
Resolución del embarazo por Aborto</t>
  </si>
  <si>
    <t>282 Atención a la persona recién nacida</t>
  </si>
  <si>
    <t>Con apego inmediato al seno materno</t>
  </si>
  <si>
    <t>PRO01</t>
  </si>
  <si>
    <t>Egresados con lactancia materna exclusiva</t>
  </si>
  <si>
    <t>PRO02</t>
  </si>
  <si>
    <t>PRO03</t>
  </si>
  <si>
    <t>Tratamiento profiláctico a a la persona recién nacida</t>
  </si>
  <si>
    <t>PRO04</t>
  </si>
  <si>
    <t>PRO05</t>
  </si>
  <si>
    <t>CLA02</t>
  </si>
  <si>
    <t>079 
Detecciones de B24X en el embarazo</t>
  </si>
  <si>
    <t>267
Detecciones de A539 en el embarazo</t>
  </si>
  <si>
    <t>Informe Mensual de Unidad Médica
2a parte SINBA-SIS-CE-H (Datos concentrados SINBA)</t>
  </si>
  <si>
    <t>VPC02</t>
  </si>
  <si>
    <t>Muestras tomadas</t>
  </si>
  <si>
    <t>233 Enfermedad de Chagas</t>
  </si>
  <si>
    <t>VEC01</t>
  </si>
  <si>
    <t>Serología</t>
  </si>
  <si>
    <t>VEC02</t>
  </si>
  <si>
    <t>Parasitología</t>
  </si>
  <si>
    <t>VEC03</t>
  </si>
  <si>
    <t>&lt; 15 años papel filtro</t>
  </si>
  <si>
    <t>276 Sesiones de hemodiálisis</t>
  </si>
  <si>
    <t>053 Zoonosis/Rabia
Personas agredidas</t>
  </si>
  <si>
    <t>ZOA04</t>
  </si>
  <si>
    <t>Por perros intradomiciliario</t>
  </si>
  <si>
    <t>ZOA05</t>
  </si>
  <si>
    <t>Por perros en vía pública</t>
  </si>
  <si>
    <t>ASMA</t>
  </si>
  <si>
    <t>Número de grupos</t>
  </si>
  <si>
    <t>Club de embarazadas</t>
  </si>
  <si>
    <t>GAM19</t>
  </si>
  <si>
    <t>GAM20</t>
  </si>
  <si>
    <t>141Sesiones y Talleres</t>
  </si>
  <si>
    <t>Población blanco</t>
  </si>
  <si>
    <t>Primera dosis</t>
  </si>
  <si>
    <t>BIE01</t>
  </si>
  <si>
    <t>12 a 23 meses</t>
  </si>
  <si>
    <t>BIE28</t>
  </si>
  <si>
    <t>24 a 35 meses</t>
  </si>
  <si>
    <t>BIE29</t>
  </si>
  <si>
    <t>36 a 47 meses</t>
  </si>
  <si>
    <t>BIE30</t>
  </si>
  <si>
    <t>48 a 59 meses</t>
  </si>
  <si>
    <t>BIE31</t>
  </si>
  <si>
    <t>Segunda dosis</t>
  </si>
  <si>
    <t>7 a 11 meses</t>
  </si>
  <si>
    <t>BIE04</t>
  </si>
  <si>
    <t>BIE32</t>
  </si>
  <si>
    <t>BIE33</t>
  </si>
  <si>
    <t>BIE34</t>
  </si>
  <si>
    <t>BIE35</t>
  </si>
  <si>
    <t>Revacunación</t>
  </si>
  <si>
    <t>18 a 23 meses</t>
  </si>
  <si>
    <t>BIE36</t>
  </si>
  <si>
    <t>BIE37</t>
  </si>
  <si>
    <t>BIE38</t>
  </si>
  <si>
    <t>BIE39</t>
  </si>
  <si>
    <t>60  años y más</t>
  </si>
  <si>
    <t>BIE40</t>
  </si>
  <si>
    <t>Población de riesgo de 5 a 59 años</t>
  </si>
  <si>
    <t>Grupos Riesgo</t>
  </si>
  <si>
    <t>BIO96</t>
  </si>
  <si>
    <t>Personal de salud UM</t>
  </si>
  <si>
    <t>BIO97</t>
  </si>
  <si>
    <t>BIE09</t>
  </si>
  <si>
    <t>BIE10</t>
  </si>
  <si>
    <t>20 a 59 años</t>
  </si>
  <si>
    <t>BIE41</t>
  </si>
  <si>
    <t>Diabetes mellitus</t>
  </si>
  <si>
    <t>BIE12</t>
  </si>
  <si>
    <t>BIE13</t>
  </si>
  <si>
    <t>BIE42</t>
  </si>
  <si>
    <t>BIE15</t>
  </si>
  <si>
    <t>BIE16</t>
  </si>
  <si>
    <t>BIE43</t>
  </si>
  <si>
    <t>BIE18</t>
  </si>
  <si>
    <t>BIE19</t>
  </si>
  <si>
    <t>BIE44</t>
  </si>
  <si>
    <t>Personas con cáncer</t>
  </si>
  <si>
    <t>BIE24</t>
  </si>
  <si>
    <t>BIE25</t>
  </si>
  <si>
    <t>BIE46</t>
  </si>
  <si>
    <t>Otro grupo</t>
  </si>
  <si>
    <t>155 Planificación familiar</t>
  </si>
  <si>
    <t>Menor a 20 años</t>
  </si>
  <si>
    <t>FUF10</t>
  </si>
  <si>
    <t>FUF11</t>
  </si>
  <si>
    <t>Inyectable Mensual</t>
  </si>
  <si>
    <t xml:space="preserve">Inyectable Bimestral </t>
  </si>
  <si>
    <t>Métodos entregados</t>
  </si>
  <si>
    <t>Menor 1 año</t>
  </si>
  <si>
    <t>Atendidos por 1a vez</t>
  </si>
  <si>
    <t>FUN01</t>
  </si>
  <si>
    <t>Consultas otorgadas</t>
  </si>
  <si>
    <t>FUN02</t>
  </si>
  <si>
    <t>Atenciones EDAS</t>
  </si>
  <si>
    <t>FUN03</t>
  </si>
  <si>
    <t>Atenciones por IRAS</t>
  </si>
  <si>
    <t>FUN04</t>
  </si>
  <si>
    <t>Atención 1a vez</t>
  </si>
  <si>
    <t>FUN05</t>
  </si>
  <si>
    <t>FUN06</t>
  </si>
  <si>
    <t>FUN07</t>
  </si>
  <si>
    <t>FUN08</t>
  </si>
  <si>
    <t>Deshidratación por EDAS</t>
  </si>
  <si>
    <t>FUN09</t>
  </si>
  <si>
    <t>Sobres VSO</t>
  </si>
  <si>
    <t>FUN10</t>
  </si>
  <si>
    <t>FUN11</t>
  </si>
  <si>
    <t>FUN12</t>
  </si>
  <si>
    <t>FUN13</t>
  </si>
  <si>
    <t>FUN23</t>
  </si>
  <si>
    <t>FUN24</t>
  </si>
  <si>
    <t>Sin desnutrición</t>
  </si>
  <si>
    <t>FUN25</t>
  </si>
  <si>
    <t>FUN26</t>
  </si>
  <si>
    <t>FUN27</t>
  </si>
  <si>
    <t>FUN28</t>
  </si>
  <si>
    <t>Desnutridos con alimentacion complementaria</t>
  </si>
  <si>
    <t>FUN29</t>
  </si>
  <si>
    <t>Desnutridos recuperados</t>
  </si>
  <si>
    <t>FUN30</t>
  </si>
  <si>
    <t>157 Embarazo, parto y puerperio</t>
  </si>
  <si>
    <t>Primera vez en el mes</t>
  </si>
  <si>
    <t>Primer trimestre</t>
  </si>
  <si>
    <t>FUE01</t>
  </si>
  <si>
    <t>Segundo trimestre</t>
  </si>
  <si>
    <t>FUE02</t>
  </si>
  <si>
    <t>Tercer trimestre</t>
  </si>
  <si>
    <t>FUE03</t>
  </si>
  <si>
    <t>Embarazo 20 y más</t>
  </si>
  <si>
    <t>FUE05</t>
  </si>
  <si>
    <t>FUE06</t>
  </si>
  <si>
    <t>FUE07</t>
  </si>
  <si>
    <t>Puerperio</t>
  </si>
  <si>
    <t>FUE08</t>
  </si>
  <si>
    <t>Embarazo</t>
  </si>
  <si>
    <t>FUE09</t>
  </si>
  <si>
    <t>FUE10</t>
  </si>
  <si>
    <t>Dosis Td en el embarazo</t>
  </si>
  <si>
    <t>FUE11</t>
  </si>
  <si>
    <t>FUE12</t>
  </si>
  <si>
    <t>FUE13</t>
  </si>
  <si>
    <t>Antiinfluenza</t>
  </si>
  <si>
    <t>FUE28</t>
  </si>
  <si>
    <t>Ministración de</t>
  </si>
  <si>
    <t>FUE14</t>
  </si>
  <si>
    <t>FUE29</t>
  </si>
  <si>
    <t>FUE30</t>
  </si>
  <si>
    <t>Referidas por</t>
  </si>
  <si>
    <t>FUE16</t>
  </si>
  <si>
    <t>Unidad de 1er nivel</t>
  </si>
  <si>
    <t>FUE31</t>
  </si>
  <si>
    <t>Unidad hospitalaria</t>
  </si>
  <si>
    <t>FUE32</t>
  </si>
  <si>
    <t>En el puerperio</t>
  </si>
  <si>
    <t>FUE33</t>
  </si>
  <si>
    <t>Atendidas en el mes por parto</t>
  </si>
  <si>
    <t>FUE19</t>
  </si>
  <si>
    <t>Parto normal</t>
  </si>
  <si>
    <t>FUE22</t>
  </si>
  <si>
    <t>Parto complicado</t>
  </si>
  <si>
    <t>FUE23</t>
  </si>
  <si>
    <t>Producto nacido vivo</t>
  </si>
  <si>
    <t>FUE24</t>
  </si>
  <si>
    <t>Producto nacido muerto</t>
  </si>
  <si>
    <t>FUE25</t>
  </si>
  <si>
    <t>Atendido por</t>
  </si>
  <si>
    <t>Auxiliar de salud</t>
  </si>
  <si>
    <t>FUE34</t>
  </si>
  <si>
    <t>FUE35</t>
  </si>
  <si>
    <t>FUE36</t>
  </si>
  <si>
    <t>FUE37</t>
  </si>
  <si>
    <t>Atendidas en el mes por aborto</t>
  </si>
  <si>
    <t>FUE27</t>
  </si>
  <si>
    <t>158 Pueblos indígenas</t>
  </si>
  <si>
    <t>Menores 2 años</t>
  </si>
  <si>
    <t>FUI01</t>
  </si>
  <si>
    <t>FUI02</t>
  </si>
  <si>
    <t>FUI03</t>
  </si>
  <si>
    <t>FUI04</t>
  </si>
  <si>
    <t>Madres lactancia</t>
  </si>
  <si>
    <t>FUI05</t>
  </si>
  <si>
    <t>FUI06</t>
  </si>
  <si>
    <t>159 Madres capacitadas en</t>
  </si>
  <si>
    <t>FUC01</t>
  </si>
  <si>
    <t>FUC02</t>
  </si>
  <si>
    <t>Desnutrición</t>
  </si>
  <si>
    <t>FUC03</t>
  </si>
  <si>
    <t>277 Actividades varias</t>
  </si>
  <si>
    <t>Personas atendidas</t>
  </si>
  <si>
    <t>Menores de 5 años</t>
  </si>
  <si>
    <t>ACV01</t>
  </si>
  <si>
    <t>De 5 a 9 años</t>
  </si>
  <si>
    <t>ACV02</t>
  </si>
  <si>
    <t>De 10 a 19 años</t>
  </si>
  <si>
    <t>ACV03</t>
  </si>
  <si>
    <t>ACV04</t>
  </si>
  <si>
    <t>ACV05</t>
  </si>
  <si>
    <t>Enfermos supervisados</t>
  </si>
  <si>
    <t>Tuberculosis</t>
  </si>
  <si>
    <t>ACV06</t>
  </si>
  <si>
    <t>Hipertensos con toma de presión</t>
  </si>
  <si>
    <t>ACV07</t>
  </si>
  <si>
    <t>Hipertensos sin toma de presión</t>
  </si>
  <si>
    <t>ACV08</t>
  </si>
  <si>
    <t>Diabéticos</t>
  </si>
  <si>
    <t>ACV09</t>
  </si>
  <si>
    <t>Personas referidas a Unidad médica</t>
  </si>
  <si>
    <t>Tosedores crónicos</t>
  </si>
  <si>
    <t>ACV10</t>
  </si>
  <si>
    <t>Hipertensos</t>
  </si>
  <si>
    <t>ACV11</t>
  </si>
  <si>
    <t>Sospecha de diabetes</t>
  </si>
  <si>
    <t>ACV12</t>
  </si>
  <si>
    <t>Para citología vaginal</t>
  </si>
  <si>
    <t>ACV13</t>
  </si>
  <si>
    <t>Otros motivos</t>
  </si>
  <si>
    <t>ACV14</t>
  </si>
  <si>
    <t>Otras acciones realizadas</t>
  </si>
  <si>
    <t>Visitas domiciliarias</t>
  </si>
  <si>
    <t>ACV15</t>
  </si>
  <si>
    <t>Curación de heridas</t>
  </si>
  <si>
    <t>ACV16</t>
  </si>
  <si>
    <t>Enfermos tratados</t>
  </si>
  <si>
    <t>ACV17</t>
  </si>
  <si>
    <t>Aplicación de inyecciones</t>
  </si>
  <si>
    <t>ACV18</t>
  </si>
  <si>
    <t>Aplicación de sueros</t>
  </si>
  <si>
    <t>ACV19</t>
  </si>
  <si>
    <t>160  Parteras tradicionales</t>
  </si>
  <si>
    <t>Activas</t>
  </si>
  <si>
    <t>FUP01</t>
  </si>
  <si>
    <t>Capacitadas</t>
  </si>
  <si>
    <t>FUP02</t>
  </si>
  <si>
    <t>Informando</t>
  </si>
  <si>
    <t>FUP03</t>
  </si>
  <si>
    <t>FUP04</t>
  </si>
  <si>
    <t>Complicado</t>
  </si>
  <si>
    <t>FUP05</t>
  </si>
  <si>
    <t>FUP06</t>
  </si>
  <si>
    <t>FUP07</t>
  </si>
  <si>
    <t>Posición Vertical</t>
  </si>
  <si>
    <t>FUP26</t>
  </si>
  <si>
    <t>FUP08</t>
  </si>
  <si>
    <t>FUP09</t>
  </si>
  <si>
    <t>FUP10</t>
  </si>
  <si>
    <t>Estado del 
producto</t>
  </si>
  <si>
    <t>Nacido vivo</t>
  </si>
  <si>
    <t>Niños</t>
  </si>
  <si>
    <t>FUP11</t>
  </si>
  <si>
    <t>Niñas</t>
  </si>
  <si>
    <t>FUP12</t>
  </si>
  <si>
    <t>Con 
complicaciones</t>
  </si>
  <si>
    <t>FUP13</t>
  </si>
  <si>
    <t>FUP14</t>
  </si>
  <si>
    <t>Nacido muerto</t>
  </si>
  <si>
    <t>FUP15</t>
  </si>
  <si>
    <t>FUP16</t>
  </si>
  <si>
    <t>Embarazo complicado</t>
  </si>
  <si>
    <t>FUP17</t>
  </si>
  <si>
    <t>FUP18</t>
  </si>
  <si>
    <t>Puerperio complicado</t>
  </si>
  <si>
    <t>FUP19</t>
  </si>
  <si>
    <t>FUP20</t>
  </si>
  <si>
    <t>Muertes</t>
  </si>
  <si>
    <t>FUP24</t>
  </si>
  <si>
    <t>Neonatales</t>
  </si>
  <si>
    <t>FUP25</t>
  </si>
  <si>
    <t>162 Paludismo</t>
  </si>
  <si>
    <t>Universo de riesgo</t>
  </si>
  <si>
    <t>EL DATO VALIDO ES EL DEL MES DE ENERO Y SERÁ CONSTANTE DURANTE TODO EL AÑO</t>
  </si>
  <si>
    <t>Jurisdicciones</t>
  </si>
  <si>
    <t>FPA01</t>
  </si>
  <si>
    <t>Municipios</t>
  </si>
  <si>
    <t>FPA02</t>
  </si>
  <si>
    <t>Localidades</t>
  </si>
  <si>
    <t>FPA03</t>
  </si>
  <si>
    <t>Habitantes</t>
  </si>
  <si>
    <t>FPA04</t>
  </si>
  <si>
    <t>Casas</t>
  </si>
  <si>
    <t>FPA05</t>
  </si>
  <si>
    <t>Categorías de puestos de notificación ABC</t>
  </si>
  <si>
    <t>FPA06</t>
  </si>
  <si>
    <t>Categorías de puestos de notificación D</t>
  </si>
  <si>
    <t>FPA07</t>
  </si>
  <si>
    <t>Categorías de puestos de notificación E</t>
  </si>
  <si>
    <t>FPA08</t>
  </si>
  <si>
    <t>Categorías de puestos de notificación PP</t>
  </si>
  <si>
    <t>FPA09</t>
  </si>
  <si>
    <t>Promoción de la notificación</t>
  </si>
  <si>
    <t>Localidades trabajadas</t>
  </si>
  <si>
    <t>FPA10</t>
  </si>
  <si>
    <t>Puestos visitados</t>
  </si>
  <si>
    <t>FPA11</t>
  </si>
  <si>
    <t>Puestos promovidos</t>
  </si>
  <si>
    <t>FPA12</t>
  </si>
  <si>
    <t>Pesquisa domiciliaria</t>
  </si>
  <si>
    <t>FPA13</t>
  </si>
  <si>
    <t>Investigados febriles</t>
  </si>
  <si>
    <t>FPA83</t>
  </si>
  <si>
    <t>Con muestra nueva</t>
  </si>
  <si>
    <t>FPA16</t>
  </si>
  <si>
    <t>Con muestra repetidora</t>
  </si>
  <si>
    <t>FPA17</t>
  </si>
  <si>
    <t>Positivas nueva</t>
  </si>
  <si>
    <t>FPA18</t>
  </si>
  <si>
    <t>Positivas repetidora</t>
  </si>
  <si>
    <t>FPA19</t>
  </si>
  <si>
    <t>Positivas</t>
  </si>
  <si>
    <t>FPA21</t>
  </si>
  <si>
    <t>Repetidoras</t>
  </si>
  <si>
    <t>FPA22</t>
  </si>
  <si>
    <t>Muestras de sangre</t>
  </si>
  <si>
    <t>Tomadas</t>
  </si>
  <si>
    <t>FPA23</t>
  </si>
  <si>
    <t>Examinadas</t>
  </si>
  <si>
    <t>FPA24</t>
  </si>
  <si>
    <t>Categoría de notificación ABC</t>
  </si>
  <si>
    <t>FPA25</t>
  </si>
  <si>
    <t>Categoría de notificación D</t>
  </si>
  <si>
    <t>FPA26</t>
  </si>
  <si>
    <t>Categoría de notificación E</t>
  </si>
  <si>
    <t>FPA27</t>
  </si>
  <si>
    <t>Categoría de notificación PP</t>
  </si>
  <si>
    <t>FPA28</t>
  </si>
  <si>
    <t>FPA84</t>
  </si>
  <si>
    <t>Investigados</t>
  </si>
  <si>
    <t>FPA29</t>
  </si>
  <si>
    <t>FPA30</t>
  </si>
  <si>
    <t>FPA31</t>
  </si>
  <si>
    <t>FPA32</t>
  </si>
  <si>
    <t>FPA33</t>
  </si>
  <si>
    <t>Tratamientos</t>
  </si>
  <si>
    <t>FPA34</t>
  </si>
  <si>
    <t>Cura radical a 7 días</t>
  </si>
  <si>
    <t>FPA85</t>
  </si>
  <si>
    <t>Cura radical a 14 días</t>
  </si>
  <si>
    <t>FPA86</t>
  </si>
  <si>
    <t>EMHCA's</t>
  </si>
  <si>
    <t>Localidades a trabajar</t>
  </si>
  <si>
    <t>FPA87</t>
  </si>
  <si>
    <t>FPA40</t>
  </si>
  <si>
    <t>Criaderos existentes</t>
  </si>
  <si>
    <t>FPA88</t>
  </si>
  <si>
    <t>Criaderos trabajados</t>
  </si>
  <si>
    <t>FPA41</t>
  </si>
  <si>
    <t>Viviendas con patio limpio (saneamiento básico)</t>
  </si>
  <si>
    <t>FPA42</t>
  </si>
  <si>
    <t xml:space="preserve">Viviendas palúdicas encaladas </t>
  </si>
  <si>
    <t>FPA89</t>
  </si>
  <si>
    <t>Personas participantes en la actividad</t>
  </si>
  <si>
    <t>FPA90</t>
  </si>
  <si>
    <t>Promotores voluntarios activos</t>
  </si>
  <si>
    <t>FPA91</t>
  </si>
  <si>
    <t>Pabellones impregnados</t>
  </si>
  <si>
    <t>Localidades con presencia de casos con distribución de pabellones</t>
  </si>
  <si>
    <t>FPA92</t>
  </si>
  <si>
    <t>Viviendas con pabellones entregados</t>
  </si>
  <si>
    <t>FPA93</t>
  </si>
  <si>
    <t>Pabellones entregados</t>
  </si>
  <si>
    <t>FPA94</t>
  </si>
  <si>
    <t>Uso de pabellones</t>
  </si>
  <si>
    <t>Casas evaluadas</t>
  </si>
  <si>
    <t>FPA95</t>
  </si>
  <si>
    <t>Casas con pabellones en uso</t>
  </si>
  <si>
    <t>FPA96</t>
  </si>
  <si>
    <t>Pabellones entregados en las viviendas evaluadas</t>
  </si>
  <si>
    <t>FPA97</t>
  </si>
  <si>
    <t>Pabellones en uso en las viviendas evaluadas</t>
  </si>
  <si>
    <t>FPA98</t>
  </si>
  <si>
    <t>Estudios entomológicos previos</t>
  </si>
  <si>
    <t>FPA46</t>
  </si>
  <si>
    <t>FPA99</t>
  </si>
  <si>
    <t>Criaderos revisados</t>
  </si>
  <si>
    <t>FPA47</t>
  </si>
  <si>
    <t>Criaderos positivos</t>
  </si>
  <si>
    <t>FPA48</t>
  </si>
  <si>
    <t>Caladas realizadas</t>
  </si>
  <si>
    <t>FPA49</t>
  </si>
  <si>
    <t>Caladas positivas</t>
  </si>
  <si>
    <t>FPA50</t>
  </si>
  <si>
    <t>Larvas capturadas</t>
  </si>
  <si>
    <t>FPL01</t>
  </si>
  <si>
    <t>En refugios naturales</t>
  </si>
  <si>
    <t>FPL02</t>
  </si>
  <si>
    <t>Refugios revisados</t>
  </si>
  <si>
    <t>FPL03</t>
  </si>
  <si>
    <t>Refugios positivos</t>
  </si>
  <si>
    <t>FPL04</t>
  </si>
  <si>
    <t>Mosquitos capturados</t>
  </si>
  <si>
    <t>FPL05</t>
  </si>
  <si>
    <t>Estudios de captura con cebo humano</t>
  </si>
  <si>
    <t>FPL06</t>
  </si>
  <si>
    <t>Horas empleadas</t>
  </si>
  <si>
    <t>FPL07</t>
  </si>
  <si>
    <t>FPL08</t>
  </si>
  <si>
    <t>Mosquitos con disección de ovarios</t>
  </si>
  <si>
    <t>FPL09</t>
  </si>
  <si>
    <t>Mosquito hembra paridas</t>
  </si>
  <si>
    <t>FPL10</t>
  </si>
  <si>
    <t>Mosquito hembra nulíparas</t>
  </si>
  <si>
    <t>FPL11</t>
  </si>
  <si>
    <t>Estudios entomológicos posteriores</t>
  </si>
  <si>
    <t>FPA55</t>
  </si>
  <si>
    <t>FPL12</t>
  </si>
  <si>
    <t>FPA56</t>
  </si>
  <si>
    <t>FPA57</t>
  </si>
  <si>
    <t>FPA58</t>
  </si>
  <si>
    <t>FPA59</t>
  </si>
  <si>
    <t>FPL13</t>
  </si>
  <si>
    <t>FPL14</t>
  </si>
  <si>
    <t>FPL15</t>
  </si>
  <si>
    <t>FPL16</t>
  </si>
  <si>
    <t>FPL17</t>
  </si>
  <si>
    <t>FPL18</t>
  </si>
  <si>
    <t>FPL19</t>
  </si>
  <si>
    <t>FPL20</t>
  </si>
  <si>
    <t>FPL21</t>
  </si>
  <si>
    <t>FPL22</t>
  </si>
  <si>
    <t>Mosquito hembra nuliparas</t>
  </si>
  <si>
    <t>FPL23</t>
  </si>
  <si>
    <t>Acciones de control de localidades con brote</t>
  </si>
  <si>
    <t>Localidades con brote</t>
  </si>
  <si>
    <t>FPL24</t>
  </si>
  <si>
    <t>Localidades con brote trabajadas</t>
  </si>
  <si>
    <t>FPA79</t>
  </si>
  <si>
    <t>Viviendas rociadas</t>
  </si>
  <si>
    <t>FPA80</t>
  </si>
  <si>
    <t>Criaderos tratados</t>
  </si>
  <si>
    <t>FPA81</t>
  </si>
  <si>
    <t>Superficie tratada (Has)</t>
  </si>
  <si>
    <t>FPA82</t>
  </si>
  <si>
    <t>163 Dengue</t>
  </si>
  <si>
    <t>Participación comunitaria</t>
  </si>
  <si>
    <t>Activadores capacitados</t>
  </si>
  <si>
    <t>FUD08</t>
  </si>
  <si>
    <t>Activadores trabajando</t>
  </si>
  <si>
    <t>FUD09</t>
  </si>
  <si>
    <t>Patios visitados por activadores</t>
  </si>
  <si>
    <t>FUD65</t>
  </si>
  <si>
    <t>Patios limpios reportados por activadores</t>
  </si>
  <si>
    <t>FUD11</t>
  </si>
  <si>
    <t>Manzanas limpias reportadas por activadores</t>
  </si>
  <si>
    <t>FUD58</t>
  </si>
  <si>
    <t>Eliminación de criaderos</t>
  </si>
  <si>
    <t>FUD56</t>
  </si>
  <si>
    <t>Toneladas eliminadas</t>
  </si>
  <si>
    <t>FUD57</t>
  </si>
  <si>
    <t xml:space="preserve">164 Picadura de alacrán </t>
  </si>
  <si>
    <t>FUA01</t>
  </si>
  <si>
    <t>Viviendas mejoradas</t>
  </si>
  <si>
    <t>FUA02</t>
  </si>
  <si>
    <t>Viviendas mejoradas con patio limpio</t>
  </si>
  <si>
    <t>FUA03</t>
  </si>
  <si>
    <t>Casos atendidos</t>
  </si>
  <si>
    <t>FUA05</t>
  </si>
  <si>
    <t>Frascos de sueros aplicados</t>
  </si>
  <si>
    <t>FUA06</t>
  </si>
  <si>
    <t>Estudios entomológicos</t>
  </si>
  <si>
    <t>FUA07</t>
  </si>
  <si>
    <t>Localidades positivas</t>
  </si>
  <si>
    <t>FUA08</t>
  </si>
  <si>
    <t>Vivendas investigadas</t>
  </si>
  <si>
    <t>FUA09</t>
  </si>
  <si>
    <t>Viviendas positivas</t>
  </si>
  <si>
    <t>FUA10</t>
  </si>
  <si>
    <t>Rociado
domiciliario</t>
  </si>
  <si>
    <t>Localidades rociadas</t>
  </si>
  <si>
    <t>FUA12</t>
  </si>
  <si>
    <t>FUA13</t>
  </si>
  <si>
    <t>Capacitación</t>
  </si>
  <si>
    <t>A la comunidad</t>
  </si>
  <si>
    <t>FUA17</t>
  </si>
  <si>
    <t>Visitadas para rociar</t>
  </si>
  <si>
    <t>CGC02</t>
  </si>
  <si>
    <t>Perros</t>
  </si>
  <si>
    <t>Censados</t>
  </si>
  <si>
    <t>CGC03</t>
  </si>
  <si>
    <t>Ectodesparasitados de forma tópica</t>
  </si>
  <si>
    <t>CGC05</t>
  </si>
  <si>
    <t>250 Enfermedad de Chagas. Actividades en la comunidad</t>
  </si>
  <si>
    <t>Con casos</t>
  </si>
  <si>
    <t>TPR01</t>
  </si>
  <si>
    <t>Localidades de riesgo</t>
  </si>
  <si>
    <t>Universo Localidades</t>
  </si>
  <si>
    <t>TPR29</t>
  </si>
  <si>
    <t>Universo Habitantes</t>
  </si>
  <si>
    <t>TPR31</t>
  </si>
  <si>
    <t>Viviendas existentes</t>
  </si>
  <si>
    <t>TPR30</t>
  </si>
  <si>
    <t>Con búsqueda activa de casos</t>
  </si>
  <si>
    <t>TPR11</t>
  </si>
  <si>
    <t>De riesgo con viviendas investigadas</t>
  </si>
  <si>
    <t>TPR12</t>
  </si>
  <si>
    <t>Habitantes investigados</t>
  </si>
  <si>
    <t>TPR13</t>
  </si>
  <si>
    <t>Estudios entomológicos (Previos)</t>
  </si>
  <si>
    <t>TPR14</t>
  </si>
  <si>
    <t>TPR15</t>
  </si>
  <si>
    <t>Viviendas investigadas</t>
  </si>
  <si>
    <t>TPR33</t>
  </si>
  <si>
    <t>TPR16</t>
  </si>
  <si>
    <t>Triatomino en el domicilio</t>
  </si>
  <si>
    <t>TPR17</t>
  </si>
  <si>
    <t>Triatomino en el peridomicilio</t>
  </si>
  <si>
    <t>TPR18</t>
  </si>
  <si>
    <t>Estudios entomológicos (Posterior)</t>
  </si>
  <si>
    <t>TPR34</t>
  </si>
  <si>
    <t>TPR35</t>
  </si>
  <si>
    <t>TPR36</t>
  </si>
  <si>
    <t>TPR37</t>
  </si>
  <si>
    <t>TPR38</t>
  </si>
  <si>
    <t>TPR39</t>
  </si>
  <si>
    <t>Rociado domiciliario</t>
  </si>
  <si>
    <t>TPR19</t>
  </si>
  <si>
    <t>TPR20</t>
  </si>
  <si>
    <t>TPR22</t>
  </si>
  <si>
    <t>TPR23</t>
  </si>
  <si>
    <t>Viviendas con patio limpio</t>
  </si>
  <si>
    <t>TPR24</t>
  </si>
  <si>
    <t>Talleres</t>
  </si>
  <si>
    <t>TPR45</t>
  </si>
  <si>
    <t>Pláticas</t>
  </si>
  <si>
    <t>TPR46</t>
  </si>
  <si>
    <t>188 Animales vacunados</t>
  </si>
  <si>
    <t>SSA</t>
  </si>
  <si>
    <t>Perro</t>
  </si>
  <si>
    <t>Gato</t>
  </si>
  <si>
    <t>Autoridad local</t>
  </si>
  <si>
    <t>Grupos de la comunidad</t>
  </si>
  <si>
    <t>190
Animales esterilizados</t>
  </si>
  <si>
    <t>Macho</t>
  </si>
  <si>
    <t>Menor de 1 año</t>
  </si>
  <si>
    <t>RAM21</t>
  </si>
  <si>
    <t>De 1 año y más</t>
  </si>
  <si>
    <t>RAM24</t>
  </si>
  <si>
    <t>Hembra</t>
  </si>
  <si>
    <t>RAM27</t>
  </si>
  <si>
    <t>RAM30</t>
  </si>
  <si>
    <t>RAM33</t>
  </si>
  <si>
    <t>RAM36</t>
  </si>
  <si>
    <t>RAM39</t>
  </si>
  <si>
    <t>RAM42</t>
  </si>
  <si>
    <t>RAM22</t>
  </si>
  <si>
    <t>RAM25</t>
  </si>
  <si>
    <t>RAM28</t>
  </si>
  <si>
    <t>RAM31</t>
  </si>
  <si>
    <t>RAM34</t>
  </si>
  <si>
    <t>RAM37</t>
  </si>
  <si>
    <t>RAM40</t>
  </si>
  <si>
    <t>RAM43</t>
  </si>
  <si>
    <t>RAM23</t>
  </si>
  <si>
    <t>RAM26</t>
  </si>
  <si>
    <t>RAM29</t>
  </si>
  <si>
    <t>RAM32</t>
  </si>
  <si>
    <t>RAM35</t>
  </si>
  <si>
    <t>RAM38</t>
  </si>
  <si>
    <t>RAM41</t>
  </si>
  <si>
    <t>RAM44</t>
  </si>
  <si>
    <t>191
Muestras enviadas 
al laboratorio</t>
  </si>
  <si>
    <t>Quiróptero y otra fauna silvestre</t>
  </si>
  <si>
    <t>REL01</t>
  </si>
  <si>
    <t>REL05</t>
  </si>
  <si>
    <t>REL02</t>
  </si>
  <si>
    <t>REL06</t>
  </si>
  <si>
    <t>192
Muestras positivas</t>
  </si>
  <si>
    <t>RMP01</t>
  </si>
  <si>
    <t>RMP05</t>
  </si>
  <si>
    <t>RMP02</t>
  </si>
  <si>
    <t>RMP06</t>
  </si>
  <si>
    <t>Días estancia SPSS/INSABI</t>
  </si>
  <si>
    <t>=</t>
  </si>
  <si>
    <t>ERRORES</t>
  </si>
  <si>
    <t>CRITERIO</t>
  </si>
  <si>
    <t>&lt;=</t>
  </si>
  <si>
    <t>&gt;=</t>
  </si>
  <si>
    <t>(SBE34)</t>
  </si>
  <si>
    <t>(SBE36)</t>
  </si>
  <si>
    <t>(SBE35)</t>
  </si>
  <si>
    <t>(SBE37)</t>
  </si>
  <si>
    <t>(SPI05)</t>
  </si>
  <si>
    <t>(SPI01)</t>
  </si>
  <si>
    <t>(SPI06)</t>
  </si>
  <si>
    <t>(SPI02)</t>
  </si>
  <si>
    <t>(SPI07)</t>
  </si>
  <si>
    <t>(SPI03)</t>
  </si>
  <si>
    <t>(SPI08)</t>
  </si>
  <si>
    <t>(SPI04)</t>
  </si>
  <si>
    <t>(SPI09)</t>
  </si>
  <si>
    <t>(SPI10)</t>
  </si>
  <si>
    <t>(SPI11)</t>
  </si>
  <si>
    <t>(SPI12)</t>
  </si>
  <si>
    <t>(SPI13)</t>
  </si>
  <si>
    <t>(SPI14)</t>
  </si>
  <si>
    <t>(SPI15)</t>
  </si>
  <si>
    <t>(SPI16)</t>
  </si>
  <si>
    <t>(NIC01)</t>
  </si>
  <si>
    <t>(NIC02)</t>
  </si>
  <si>
    <t>(NIC03)</t>
  </si>
  <si>
    <t>(NIC04)</t>
  </si>
  <si>
    <t>(NPT45)</t>
  </si>
  <si>
    <t>(NPT46)</t>
  </si>
  <si>
    <t>(NPT45 + NPT46)</t>
  </si>
  <si>
    <t>(NPT41)</t>
  </si>
  <si>
    <t>(NPT33)</t>
  </si>
  <si>
    <t>(NPT34)</t>
  </si>
  <si>
    <t>(NPT33 + NPT34)</t>
  </si>
  <si>
    <t>(NPT29)</t>
  </si>
  <si>
    <t>(NPT19)</t>
  </si>
  <si>
    <t>(NPT20)</t>
  </si>
  <si>
    <t>(NPT19 + NPT20)</t>
  </si>
  <si>
    <t>(NPT15)</t>
  </si>
  <si>
    <t>(NTB06)</t>
  </si>
  <si>
    <t>(NTB07)</t>
  </si>
  <si>
    <t>(NTB05)</t>
  </si>
  <si>
    <t>(NTB03)</t>
  </si>
  <si>
    <t>(NMA01 + NMA02)</t>
  </si>
  <si>
    <t>(MBL03)</t>
  </si>
  <si>
    <t>(MBL01)</t>
  </si>
  <si>
    <t>(ZOB12)</t>
  </si>
  <si>
    <t>(GAP10)</t>
  </si>
  <si>
    <t>(GAP11)</t>
  </si>
  <si>
    <t>(RNL05)</t>
  </si>
  <si>
    <t>(RNL04)</t>
  </si>
  <si>
    <t>(VEA04)</t>
  </si>
  <si>
    <t>(VEA01+ VEA02+VEA03)</t>
  </si>
  <si>
    <t>(SES13)</t>
  </si>
  <si>
    <t>(SES12)</t>
  </si>
  <si>
    <t>(LAB01)</t>
  </si>
  <si>
    <t>(LAB02)</t>
  </si>
  <si>
    <t>(LRX01)</t>
  </si>
  <si>
    <t>(LRX02)</t>
  </si>
  <si>
    <t>(LAP01)</t>
  </si>
  <si>
    <t>(LAP02)</t>
  </si>
  <si>
    <t>(LOE01)</t>
  </si>
  <si>
    <t>(LOE02)</t>
  </si>
  <si>
    <t>(LEN01)</t>
  </si>
  <si>
    <t>(LEN02)</t>
  </si>
  <si>
    <t>(LUS01)</t>
  </si>
  <si>
    <t>(LUS02)</t>
  </si>
  <si>
    <t>(LTC01)</t>
  </si>
  <si>
    <t>(LTC02)</t>
  </si>
  <si>
    <t>(PAE02)</t>
  </si>
  <si>
    <t>(PAE01)</t>
  </si>
  <si>
    <t>(HUE02)</t>
  </si>
  <si>
    <t>(HUE05)</t>
  </si>
  <si>
    <t>(HUE06)</t>
  </si>
  <si>
    <t>(FUN01)</t>
  </si>
  <si>
    <t>(FUN02)</t>
  </si>
  <si>
    <t>(FUN03)</t>
  </si>
  <si>
    <t>(FUN04)</t>
  </si>
  <si>
    <t>(FUN05)</t>
  </si>
  <si>
    <t>(FUN06)</t>
  </si>
  <si>
    <t>(FUN07)</t>
  </si>
  <si>
    <t>(FUN08)</t>
  </si>
  <si>
    <t>(FUN09)</t>
  </si>
  <si>
    <t>(FUN03 + FUN07)</t>
  </si>
  <si>
    <t>(FUN11)</t>
  </si>
  <si>
    <t>(FUN04 + FUN08)</t>
  </si>
  <si>
    <t>(FUN12)</t>
  </si>
  <si>
    <t>(FUN25 + FUN26 + FUN27 + FUN28)</t>
  </si>
  <si>
    <t>(FUN23 + FUN24)</t>
  </si>
  <si>
    <t>(FUN29)</t>
  </si>
  <si>
    <t>(FUN26 + FUN27 + FUN28)</t>
  </si>
  <si>
    <t>(FUN30)</t>
  </si>
  <si>
    <t>(FUN25)</t>
  </si>
  <si>
    <t>(FUE01 + FUE02 + FUE03)</t>
  </si>
  <si>
    <t>(FUE09)</t>
  </si>
  <si>
    <t>(FUE08)</t>
  </si>
  <si>
    <t>(FUE10)</t>
  </si>
  <si>
    <t>(FUE24 + FUE25)</t>
  </si>
  <si>
    <t>(FUE07)</t>
  </si>
  <si>
    <t>(FUI03)</t>
  </si>
  <si>
    <t>(FUP26)</t>
  </si>
  <si>
    <t>(FUP06 + FUP07)</t>
  </si>
  <si>
    <t>(FUP11 + FUP12 + FUP15 + FUP16)</t>
  </si>
  <si>
    <t>(FUP11 + FUP12)</t>
  </si>
  <si>
    <t>(FUP17)</t>
  </si>
  <si>
    <t>(FUP05)</t>
  </si>
  <si>
    <t>(FUP19)</t>
  </si>
  <si>
    <t>(FUP09)</t>
  </si>
  <si>
    <t>(FUP10)</t>
  </si>
  <si>
    <t>(FUP24)</t>
  </si>
  <si>
    <t>(FUP04 + FUP05 + FUP06 + FUP07 + FUP08 + FUP09 + FUP10)</t>
  </si>
  <si>
    <t>(FUP25)</t>
  </si>
  <si>
    <t>(FUP13 + FUP14)</t>
  </si>
  <si>
    <t>(TPR03 + TPR04)</t>
  </si>
  <si>
    <t>(TPR06 + TPR25 + TPR26)</t>
  </si>
  <si>
    <t>(TPR15)</t>
  </si>
  <si>
    <t>(TPR14)</t>
  </si>
  <si>
    <t>Informe Mensual de Unidad Médica
Aplicación de Biológicos SINBA-SIS-CE-H y Antiinfluenza Estacional</t>
  </si>
  <si>
    <t>TPR47</t>
  </si>
  <si>
    <t>(ECT01 + ECT02 + ECT03)</t>
  </si>
  <si>
    <t>(PRO01)</t>
  </si>
  <si>
    <t>(CPU01)</t>
  </si>
  <si>
    <t>(PCE05)</t>
  </si>
  <si>
    <t>(PCE06)</t>
  </si>
  <si>
    <t>(EVH09)</t>
  </si>
  <si>
    <t>(EVH10)</t>
  </si>
  <si>
    <t>(EVH09 + EVH10)</t>
  </si>
  <si>
    <t>(EVH11)</t>
  </si>
  <si>
    <t>(EVH12)</t>
  </si>
  <si>
    <t>(EVH11 + EVH12)</t>
  </si>
  <si>
    <t>(EVH09 + EVH10 + EVH11 + EVH12)</t>
  </si>
  <si>
    <t>(EVH13)</t>
  </si>
  <si>
    <t>(EVH14)</t>
  </si>
  <si>
    <t>(EVH13 + EVH14)</t>
  </si>
  <si>
    <t>(EVH15)</t>
  </si>
  <si>
    <t>(EVH16)</t>
  </si>
  <si>
    <t>(EVH15 + EVH16)</t>
  </si>
  <si>
    <t>(EVH13 + EVH14 + EVH15 + EVH16)</t>
  </si>
  <si>
    <t>(EVH17)</t>
  </si>
  <si>
    <t>(EVH18)</t>
  </si>
  <si>
    <t>(EVH17 + EVH18)</t>
  </si>
  <si>
    <t>(EDS05)</t>
  </si>
  <si>
    <t>(EDS06)</t>
  </si>
  <si>
    <t>(EDS05 + EDS06)</t>
  </si>
  <si>
    <t>(EDS07)</t>
  </si>
  <si>
    <t>(EDS08)</t>
  </si>
  <si>
    <t>(EDS07 + EDS08)</t>
  </si>
  <si>
    <t>(EDS05 + EDS06 + EDS07 + EDS08)</t>
  </si>
  <si>
    <t>(EDS09)</t>
  </si>
  <si>
    <t>(EDS10)</t>
  </si>
  <si>
    <t>(EDS09 + EDS10)</t>
  </si>
  <si>
    <t>(EDS12)</t>
  </si>
  <si>
    <t>(EDS11 + EDS12)</t>
  </si>
  <si>
    <t>(EDS09 + EDS10 + EDS11 + EDS12)</t>
  </si>
  <si>
    <t>(EDS13)</t>
  </si>
  <si>
    <t>(EDS14)</t>
  </si>
  <si>
    <t>(EDS13 + EDS14)</t>
  </si>
  <si>
    <t>(DRS01)</t>
  </si>
  <si>
    <t>(DRS02)</t>
  </si>
  <si>
    <t>(ECT04)</t>
  </si>
  <si>
    <t>(PCE01)</t>
  </si>
  <si>
    <t>(PCE02)</t>
  </si>
  <si>
    <t>(PCE03)</t>
  </si>
  <si>
    <t>(PCE04)</t>
  </si>
  <si>
    <t>(PRO02)</t>
  </si>
  <si>
    <t>(CPU02)</t>
  </si>
  <si>
    <t>(NPT29 + NPT30 + NPT31 + NPT32 + NPT51 + NPT52)</t>
  </si>
  <si>
    <t>(NPT15 + NPT16 + NPT17 + NPT18 + NPT53 + NPT54)</t>
  </si>
  <si>
    <t>(NPT29 + NPT51 + NPT52)</t>
  </si>
  <si>
    <t>(NPT15 + NPT53 + NPT54)</t>
  </si>
  <si>
    <t>(NPT36 + NPT37 + NPT38 + NPT39 + NPT47 + NPT48)</t>
  </si>
  <si>
    <t>(NPT41 + NPT42 + NPT43 + NPT44 + NPT49 + NPT50)</t>
  </si>
  <si>
    <t>(NPT29 + NPT30 + NPT31 + NPT32 + NPT41 + NPT42 + NPT43 + NPT44 + NPT49 + NPT50 + NPT51 + NPT52)</t>
  </si>
  <si>
    <t>(LMA01)</t>
  </si>
  <si>
    <t>RET07</t>
  </si>
  <si>
    <t>RET08</t>
  </si>
  <si>
    <t>Primera vez en el año para el servicio de rehabilitación</t>
  </si>
  <si>
    <t>Terapia ocupacional</t>
  </si>
  <si>
    <t>(NPT41 + NPT49 + NPT50)</t>
  </si>
  <si>
    <t>Agresiones por animales silvestres (considerar exposición de riesgo grave)</t>
  </si>
  <si>
    <t>ZOA06</t>
  </si>
  <si>
    <t>ZOA07</t>
  </si>
  <si>
    <t>ZOA08</t>
  </si>
  <si>
    <t>Agresión por perro desaparecido</t>
  </si>
  <si>
    <t>ZOA09</t>
  </si>
  <si>
    <t>Agresión por gato desaparecido</t>
  </si>
  <si>
    <t>ZOA10</t>
  </si>
  <si>
    <t>Alumnos inscritos en SBPE</t>
  </si>
  <si>
    <t>Escuelas inscritas en SBPE</t>
  </si>
  <si>
    <t>Detección de placa bacteriana en SBPE</t>
  </si>
  <si>
    <t>Aplicación de barniz de flúor en SBPE</t>
  </si>
  <si>
    <t>SBE51</t>
  </si>
  <si>
    <t>SBE52</t>
  </si>
  <si>
    <t>Alumnos que recibieron Orientación de salud bucal en SBPE</t>
  </si>
  <si>
    <t>Personas que recibieron orientación de salud bucal</t>
  </si>
  <si>
    <t>Número de Escuelas</t>
  </si>
  <si>
    <t xml:space="preserve">Inscrita en SAG </t>
  </si>
  <si>
    <t>SBE53</t>
  </si>
  <si>
    <t>SBE54</t>
  </si>
  <si>
    <t>Sin experiencia de caries</t>
  </si>
  <si>
    <t>SBE55</t>
  </si>
  <si>
    <t>SBE56</t>
  </si>
  <si>
    <t>SBE57</t>
  </si>
  <si>
    <t>SBE58</t>
  </si>
  <si>
    <t>SBE59</t>
  </si>
  <si>
    <t>SBE60</t>
  </si>
  <si>
    <t>SBE61</t>
  </si>
  <si>
    <t>Primaria</t>
  </si>
  <si>
    <t>SBE62</t>
  </si>
  <si>
    <t>SBE63</t>
  </si>
  <si>
    <t>SBE64</t>
  </si>
  <si>
    <t>SBE65</t>
  </si>
  <si>
    <t>SBE66</t>
  </si>
  <si>
    <t>SBE67</t>
  </si>
  <si>
    <t>SBE68</t>
  </si>
  <si>
    <t>SBE69</t>
  </si>
  <si>
    <t>SBE70</t>
  </si>
  <si>
    <t>Tipo de tratamiento</t>
  </si>
  <si>
    <t>Primario</t>
  </si>
  <si>
    <t>ZOB16</t>
  </si>
  <si>
    <t>ZOB21</t>
  </si>
  <si>
    <t>ZOB22</t>
  </si>
  <si>
    <t>Otro Tratamiento alternativo</t>
  </si>
  <si>
    <t>ZTC09</t>
  </si>
  <si>
    <t>ZTC10</t>
  </si>
  <si>
    <t>Otro diagnóstico realizado por la RNLSP</t>
  </si>
  <si>
    <t>ZTC11</t>
  </si>
  <si>
    <t>Tratamiento a enfermos confirmados por laboratorio</t>
  </si>
  <si>
    <t>ZTC12</t>
  </si>
  <si>
    <t>ZTC13</t>
  </si>
  <si>
    <t>ZTC14</t>
  </si>
  <si>
    <t>Primer resultado en el año prueba EDI normal (verde)</t>
  </si>
  <si>
    <t>EST05</t>
  </si>
  <si>
    <t>Primer resultado en el año prueba EDI rezago (amarillo)</t>
  </si>
  <si>
    <t>EST06</t>
  </si>
  <si>
    <t>Violencia</t>
  </si>
  <si>
    <t>Formados Reflexión de la violencia Adolescentes</t>
  </si>
  <si>
    <t>GAM21</t>
  </si>
  <si>
    <t>GAM23</t>
  </si>
  <si>
    <t>Mixto</t>
  </si>
  <si>
    <t>GAM25</t>
  </si>
  <si>
    <t>Reflexión de la violencia servicios otorgados</t>
  </si>
  <si>
    <t>Mujeres (Reeducación de Víctimas)</t>
  </si>
  <si>
    <t>GAM27</t>
  </si>
  <si>
    <t>Hombres (Reeducación Agresores)</t>
  </si>
  <si>
    <t>GAM29</t>
  </si>
  <si>
    <t>Formados</t>
  </si>
  <si>
    <t>GAM31</t>
  </si>
  <si>
    <t>GAM22</t>
  </si>
  <si>
    <t>GAM24</t>
  </si>
  <si>
    <t>GAM26</t>
  </si>
  <si>
    <t>GAM28</t>
  </si>
  <si>
    <t>GAM30</t>
  </si>
  <si>
    <t>GAM32</t>
  </si>
  <si>
    <t>20 a 59 Mujeres</t>
  </si>
  <si>
    <t>60 años y más Mujeres</t>
  </si>
  <si>
    <t>GAM37</t>
  </si>
  <si>
    <t>GAM38</t>
  </si>
  <si>
    <t>GAM39</t>
  </si>
  <si>
    <t>GAM40</t>
  </si>
  <si>
    <t>GAM41</t>
  </si>
  <si>
    <t>GAM42</t>
  </si>
  <si>
    <t>GAM43</t>
  </si>
  <si>
    <t>GAM44</t>
  </si>
  <si>
    <t>GAM45</t>
  </si>
  <si>
    <t>GAM46</t>
  </si>
  <si>
    <t>GAM47</t>
  </si>
  <si>
    <t>GAM48</t>
  </si>
  <si>
    <t>GAM49</t>
  </si>
  <si>
    <t>GAM50</t>
  </si>
  <si>
    <t>GAM51</t>
  </si>
  <si>
    <t>Hipertensión arterial</t>
  </si>
  <si>
    <t>GAM52</t>
  </si>
  <si>
    <t>GAM53</t>
  </si>
  <si>
    <t>GAM54</t>
  </si>
  <si>
    <t>GAM55</t>
  </si>
  <si>
    <t>GAM56</t>
  </si>
  <si>
    <t>GAM57</t>
  </si>
  <si>
    <t>GAM58</t>
  </si>
  <si>
    <t>GAM59</t>
  </si>
  <si>
    <t>GAM60</t>
  </si>
  <si>
    <t>Desnutrición infantil inicial</t>
  </si>
  <si>
    <t>MAC08</t>
  </si>
  <si>
    <t>Desnutrición infantil refuerzo</t>
  </si>
  <si>
    <t>MAC09</t>
  </si>
  <si>
    <t>Estimulación temprana inicial</t>
  </si>
  <si>
    <t>MAC10</t>
  </si>
  <si>
    <t>Obesidad y sobrepeso inicial</t>
  </si>
  <si>
    <t>MAC11</t>
  </si>
  <si>
    <t>Obesidad y sobrepeso refuerzo</t>
  </si>
  <si>
    <t>MAC12</t>
  </si>
  <si>
    <t>Adolescentes asistentes de los Grupos en Operación</t>
  </si>
  <si>
    <t>Población indígena</t>
  </si>
  <si>
    <t>GAP21</t>
  </si>
  <si>
    <t>Población migrante</t>
  </si>
  <si>
    <t>GAP22</t>
  </si>
  <si>
    <t>Población con alguna discapacidad</t>
  </si>
  <si>
    <t>GAP23</t>
  </si>
  <si>
    <t>Población LGBTTTI</t>
  </si>
  <si>
    <t>GAP24</t>
  </si>
  <si>
    <t>DIU Medicado</t>
  </si>
  <si>
    <t>114 OTB</t>
  </si>
  <si>
    <t>113 Vasectomía tradicional</t>
  </si>
  <si>
    <t>Deficiencia de glucosa 6 fosfato deshidrogenasa confirmada</t>
  </si>
  <si>
    <t>RNL10</t>
  </si>
  <si>
    <t>Fibrosis quística confirmada</t>
  </si>
  <si>
    <t>RNL11</t>
  </si>
  <si>
    <t>286 Síndrome de Turner</t>
  </si>
  <si>
    <t>Casos confirmados por cariotipo</t>
  </si>
  <si>
    <t>SXT01</t>
  </si>
  <si>
    <t>Completos Personas agredidas por perro</t>
  </si>
  <si>
    <t>ZOR16</t>
  </si>
  <si>
    <t>Completos Personas agredidas por gato</t>
  </si>
  <si>
    <t>ZOR17</t>
  </si>
  <si>
    <t>ZOR18</t>
  </si>
  <si>
    <t>ZOR19</t>
  </si>
  <si>
    <t>ZOR20</t>
  </si>
  <si>
    <t>Completos Personas agredidas por animales silvestres</t>
  </si>
  <si>
    <t>ZOR21</t>
  </si>
  <si>
    <t>Completos Personas agredidas por perro desaparecido</t>
  </si>
  <si>
    <t>ZOR22</t>
  </si>
  <si>
    <t>Completos Personas agredidas por gato desaparecido</t>
  </si>
  <si>
    <t>ZOR23</t>
  </si>
  <si>
    <t>Completos Dosis agredido por perro</t>
  </si>
  <si>
    <t>ZOR24</t>
  </si>
  <si>
    <t>Completos Dosis agredido por gato</t>
  </si>
  <si>
    <t>ZOR25</t>
  </si>
  <si>
    <t>ZOR26</t>
  </si>
  <si>
    <t>ZOR27</t>
  </si>
  <si>
    <t>ZOR28</t>
  </si>
  <si>
    <t>ZOR29</t>
  </si>
  <si>
    <t>Incompletos Personas agredidas por perro</t>
  </si>
  <si>
    <t>ZOR30</t>
  </si>
  <si>
    <t>Incompletos Personas agredidas por gato</t>
  </si>
  <si>
    <t>ZOR31</t>
  </si>
  <si>
    <t>Incompletos Dosis agredido por perro</t>
  </si>
  <si>
    <t>ZOR32</t>
  </si>
  <si>
    <t>Incompletos Dosis agredido por gato</t>
  </si>
  <si>
    <t>ZOR33</t>
  </si>
  <si>
    <t>Pre-exposición</t>
  </si>
  <si>
    <t>ZOR34</t>
  </si>
  <si>
    <t>ZOR35</t>
  </si>
  <si>
    <t>287 Resonancia magnética</t>
  </si>
  <si>
    <t>RSM01</t>
  </si>
  <si>
    <t>RSM02</t>
  </si>
  <si>
    <t>80 y más</t>
  </si>
  <si>
    <t>79 a 50</t>
  </si>
  <si>
    <t>49 a 30</t>
  </si>
  <si>
    <t>Menor de 30</t>
  </si>
  <si>
    <t>288 Radioterapia</t>
  </si>
  <si>
    <t>Con acelerador lineal</t>
  </si>
  <si>
    <t>RTP01</t>
  </si>
  <si>
    <t>RTP02</t>
  </si>
  <si>
    <t>Pacientes en tratamiento</t>
  </si>
  <si>
    <t>RTP03</t>
  </si>
  <si>
    <t>RTP04</t>
  </si>
  <si>
    <t>Pacientes iniciados</t>
  </si>
  <si>
    <t>RTP05</t>
  </si>
  <si>
    <t>RTP06</t>
  </si>
  <si>
    <t>Pacientes con tratamiento concluido</t>
  </si>
  <si>
    <t>RTP07</t>
  </si>
  <si>
    <t>RTP08</t>
  </si>
  <si>
    <t>Pacientes referidos de UNEME DEDICAM</t>
  </si>
  <si>
    <t>RTP09</t>
  </si>
  <si>
    <t>Tratamiento concluido a pacientes referidos de UNEME DEDICAM</t>
  </si>
  <si>
    <t>RTP10</t>
  </si>
  <si>
    <t>FUF34</t>
  </si>
  <si>
    <t>FUF35</t>
  </si>
  <si>
    <t>FUF36</t>
  </si>
  <si>
    <t>FUF37</t>
  </si>
  <si>
    <t>FUF38</t>
  </si>
  <si>
    <t>FUF39</t>
  </si>
  <si>
    <t>FUF40</t>
  </si>
  <si>
    <t>FUF41</t>
  </si>
  <si>
    <t>FUF42</t>
  </si>
  <si>
    <t>FUF43</t>
  </si>
  <si>
    <t>FUF44</t>
  </si>
  <si>
    <t>FUF45</t>
  </si>
  <si>
    <t>FUF46</t>
  </si>
  <si>
    <t>FUF47</t>
  </si>
  <si>
    <t>FUF48</t>
  </si>
  <si>
    <t>FUF49</t>
  </si>
  <si>
    <t>FUF50</t>
  </si>
  <si>
    <t>FUF51</t>
  </si>
  <si>
    <t>FUF52</t>
  </si>
  <si>
    <t>FUF53</t>
  </si>
  <si>
    <t>FUF54</t>
  </si>
  <si>
    <t>FUF55</t>
  </si>
  <si>
    <t>FUF56</t>
  </si>
  <si>
    <t>FUF57</t>
  </si>
  <si>
    <t>FUF58</t>
  </si>
  <si>
    <t>FUF59</t>
  </si>
  <si>
    <t>FUF60</t>
  </si>
  <si>
    <t>FUF61</t>
  </si>
  <si>
    <t>FUF62</t>
  </si>
  <si>
    <t>FUF63</t>
  </si>
  <si>
    <t>FUF64</t>
  </si>
  <si>
    <t>FUF65</t>
  </si>
  <si>
    <t>FUF66</t>
  </si>
  <si>
    <t>FUF67</t>
  </si>
  <si>
    <t>FUF68</t>
  </si>
  <si>
    <t>FUF69</t>
  </si>
  <si>
    <t>Embarazo &lt; 15 años</t>
  </si>
  <si>
    <t>FUE38</t>
  </si>
  <si>
    <t>Embarazo 15 a 19 años</t>
  </si>
  <si>
    <t>FUE39</t>
  </si>
  <si>
    <t>Menor 15 años</t>
  </si>
  <si>
    <t>FUE40</t>
  </si>
  <si>
    <t>FUE41</t>
  </si>
  <si>
    <t>FUE43</t>
  </si>
  <si>
    <t>FUE44</t>
  </si>
  <si>
    <t>Estudios Hidro-entomológicos</t>
  </si>
  <si>
    <t>165 Rickettsiosis Control de la garrapata café - fiebre manchada de las montañas rocosas (FMMR)</t>
  </si>
  <si>
    <t>Viviendas trabajadas</t>
  </si>
  <si>
    <t>Rociado intra y peridomiciliar</t>
  </si>
  <si>
    <t>CGC06</t>
  </si>
  <si>
    <t>Perros positivos a garrapatas</t>
  </si>
  <si>
    <t>CGC08</t>
  </si>
  <si>
    <t>Perros inspeccionados</t>
  </si>
  <si>
    <t>CGC09</t>
  </si>
  <si>
    <t>Viviendas positivas a garrapatas</t>
  </si>
  <si>
    <t>CGC10</t>
  </si>
  <si>
    <t>Viviendas inspeccionadas</t>
  </si>
  <si>
    <t>CGC11</t>
  </si>
  <si>
    <t>189 Acciones de control de focos rábicos</t>
  </si>
  <si>
    <t>Viviendas encuestadas con animales</t>
  </si>
  <si>
    <t>RAE05</t>
  </si>
  <si>
    <t>Viviendas encuestadas sin animales</t>
  </si>
  <si>
    <t>RAE06</t>
  </si>
  <si>
    <t>Viviendas ausentes</t>
  </si>
  <si>
    <t>RAE07</t>
  </si>
  <si>
    <t>Viviendas renuentes</t>
  </si>
  <si>
    <t>RAE08</t>
  </si>
  <si>
    <t>Viviendas deshabitadas</t>
  </si>
  <si>
    <t>RAE09</t>
  </si>
  <si>
    <t>Total de habitantes en las viviendas encuestadas</t>
  </si>
  <si>
    <t>RAE10</t>
  </si>
  <si>
    <t>Perros y gatos encuestados</t>
  </si>
  <si>
    <t>RAE11</t>
  </si>
  <si>
    <t>Perros y gatos encontrados con vacunación vigente</t>
  </si>
  <si>
    <t>RAE12</t>
  </si>
  <si>
    <t>Perros y gatos vacunados por primera vez</t>
  </si>
  <si>
    <t>RAE13</t>
  </si>
  <si>
    <t>Perros y gatos revacunados</t>
  </si>
  <si>
    <t>RAE14</t>
  </si>
  <si>
    <t>290 Animales sospechosos a rabia</t>
  </si>
  <si>
    <t>RAS01</t>
  </si>
  <si>
    <t>RAS05</t>
  </si>
  <si>
    <t>RAS02</t>
  </si>
  <si>
    <t>RAS06</t>
  </si>
  <si>
    <t>291 Animales muertos durante observación clínica</t>
  </si>
  <si>
    <t>RAO01</t>
  </si>
  <si>
    <t>Gato doméstico</t>
  </si>
  <si>
    <t>RAO03</t>
  </si>
  <si>
    <t>RAO02</t>
  </si>
  <si>
    <t>RAO04</t>
  </si>
  <si>
    <t xml:space="preserve"> Salud Materna y Perinatal
Atención integral de embarazo, puerperio y lactancia</t>
  </si>
  <si>
    <t>Atención integral del embarazo</t>
  </si>
  <si>
    <t>281 Tipo de transporte utilizado para el traslado a la unidad de salud para la resolución de embarazo</t>
  </si>
  <si>
    <t>2 a 5 años</t>
  </si>
  <si>
    <t>NMA05</t>
  </si>
  <si>
    <t>NMA06</t>
  </si>
  <si>
    <t>6 a 9 años</t>
  </si>
  <si>
    <t>NMA07</t>
  </si>
  <si>
    <t>NMD05</t>
  </si>
  <si>
    <t>NMD06</t>
  </si>
  <si>
    <t>NMD07</t>
  </si>
  <si>
    <t>NMD08</t>
  </si>
  <si>
    <r>
      <t>1</t>
    </r>
    <r>
      <rPr>
        <vertAlign val="superscript"/>
        <sz val="8"/>
        <rFont val="Arial"/>
        <family val="2"/>
      </rPr>
      <t>a</t>
    </r>
    <r>
      <rPr>
        <sz val="8"/>
        <rFont val="Arial"/>
        <family val="2"/>
      </rPr>
      <t xml:space="preserve">  Detección</t>
    </r>
  </si>
  <si>
    <r>
      <t>2</t>
    </r>
    <r>
      <rPr>
        <vertAlign val="superscript"/>
        <sz val="8"/>
        <rFont val="Arial"/>
        <family val="2"/>
      </rPr>
      <t>a</t>
    </r>
    <r>
      <rPr>
        <sz val="8"/>
        <rFont val="Arial"/>
        <family val="2"/>
      </rPr>
      <t xml:space="preserve">  Detección</t>
    </r>
  </si>
  <si>
    <r>
      <t>2</t>
    </r>
    <r>
      <rPr>
        <vertAlign val="superscript"/>
        <sz val="8"/>
        <rFont val="Arial"/>
        <family val="2"/>
      </rPr>
      <t xml:space="preserve">a </t>
    </r>
    <r>
      <rPr>
        <sz val="8"/>
        <rFont val="Arial"/>
        <family val="2"/>
      </rPr>
      <t xml:space="preserve"> Detección</t>
    </r>
  </si>
  <si>
    <t>Planificación familiar en unidades de consulta externa</t>
  </si>
  <si>
    <t>Crónicos asintomáticos</t>
  </si>
  <si>
    <t>(NMD01 + NMD02)</t>
  </si>
  <si>
    <t>(SBE54)</t>
  </si>
  <si>
    <t>(SBE53)</t>
  </si>
  <si>
    <t>(SBE55 + SBE56 + SBE57)</t>
  </si>
  <si>
    <t>(SBE58)</t>
  </si>
  <si>
    <t>(SBE59 + SBE60 + SBE61)</t>
  </si>
  <si>
    <t>(SBE63)</t>
  </si>
  <si>
    <t>(SBE62)</t>
  </si>
  <si>
    <t>(SBE67)</t>
  </si>
  <si>
    <t>(SBE68 + SBE69 + SBE70)</t>
  </si>
  <si>
    <t>(ZOB07 + ZOB08 + ZOB09 + ZOB20 + ZOB21 + ZOB22)</t>
  </si>
  <si>
    <t>(ZOR35)</t>
  </si>
  <si>
    <t>(ZOR34)</t>
  </si>
  <si>
    <t>(TPR40)</t>
  </si>
  <si>
    <t>(TPR41)</t>
  </si>
  <si>
    <t>(TPR42)</t>
  </si>
  <si>
    <t>(TPR43)</t>
  </si>
  <si>
    <t>(TPR08 + TPR27 + TPR28)</t>
  </si>
  <si>
    <t>(RSM01)</t>
  </si>
  <si>
    <t>(RSM02)</t>
  </si>
  <si>
    <t>(FUE05 + FUE38 + FUE39)</t>
  </si>
  <si>
    <t>(FUE19 + FUE40 + FUE41)</t>
  </si>
  <si>
    <t>Trabajo social</t>
  </si>
  <si>
    <t>Clínica (dirigida a su enfermedad)</t>
  </si>
  <si>
    <t>Sanos</t>
  </si>
  <si>
    <t>GAM64</t>
  </si>
  <si>
    <t>GAM65</t>
  </si>
  <si>
    <t>GAM66</t>
  </si>
  <si>
    <t>GAM68</t>
  </si>
  <si>
    <t>GAM70</t>
  </si>
  <si>
    <t>GAM67</t>
  </si>
  <si>
    <t>GAM69</t>
  </si>
  <si>
    <t>BIE48</t>
  </si>
  <si>
    <t>BIE49</t>
  </si>
  <si>
    <t>BIE50</t>
  </si>
  <si>
    <t>BIE51</t>
  </si>
  <si>
    <t>BIE52</t>
  </si>
  <si>
    <t>BIE53</t>
  </si>
  <si>
    <t>BIE54</t>
  </si>
  <si>
    <t>BIE55</t>
  </si>
  <si>
    <t>BIE56</t>
  </si>
  <si>
    <t>BIE57</t>
  </si>
  <si>
    <t>BIE58</t>
  </si>
  <si>
    <t>BIE59</t>
  </si>
  <si>
    <t>BIE60</t>
  </si>
  <si>
    <t>BIE61</t>
  </si>
  <si>
    <t>Personas que viven con VIH/SIDA</t>
  </si>
  <si>
    <t>Obesidad mórbida</t>
  </si>
  <si>
    <t>Personas con cardiopatías agudas o crónicas</t>
  </si>
  <si>
    <t>Personas con enfermedad pulmonar crónica, incluye EPOC y asma</t>
  </si>
  <si>
    <t>Enfermedades cardiacas o pulmonares congénitas u otros padecimientos crónicos que requieran consumo prolongado de salicilatos</t>
  </si>
  <si>
    <t>Personas con insuficiencia renal</t>
  </si>
  <si>
    <t>Personas con inmunosupresión adquirida por enfermedad o tratamiento, excepto VIH /SIDA (referida previamente)</t>
  </si>
  <si>
    <t xml:space="preserve"> 225 Aplicación de Antiinfluenza Estacional</t>
  </si>
  <si>
    <t>Instrucción en técnica de cepillado</t>
  </si>
  <si>
    <t>Hipertensión preexistente</t>
  </si>
  <si>
    <t>EMC07</t>
  </si>
  <si>
    <t>Padecimiento oncológico</t>
  </si>
  <si>
    <t>EMC08</t>
  </si>
  <si>
    <t>Cardiopatías</t>
  </si>
  <si>
    <t>EMC09</t>
  </si>
  <si>
    <t xml:space="preserve">Otros </t>
  </si>
  <si>
    <t>EMC10</t>
  </si>
  <si>
    <t>Con identificación de adicciones</t>
  </si>
  <si>
    <t>Migrantes</t>
  </si>
  <si>
    <t>Connacionales o paisanas</t>
  </si>
  <si>
    <t>ECT05</t>
  </si>
  <si>
    <t>Extranjeras</t>
  </si>
  <si>
    <t>ECT06</t>
  </si>
  <si>
    <t>Extranjeras residentes</t>
  </si>
  <si>
    <t>ECT07</t>
  </si>
  <si>
    <t>Vacuna COVID-19 a embarazadas (comprobante de esquema completo)</t>
  </si>
  <si>
    <t>PCE07</t>
  </si>
  <si>
    <t>031 Infecciones transmisión sexual</t>
  </si>
  <si>
    <t>Personas que se otorgó información (oral, impresa, audiovisual)</t>
  </si>
  <si>
    <t>Agresiones por gato</t>
  </si>
  <si>
    <t>Instrucción en técnica de cepillado en SBPE</t>
  </si>
  <si>
    <t>Instrucción del uso de hilo dental en SBPE</t>
  </si>
  <si>
    <t>Instrucción del uso de hilo dental</t>
  </si>
  <si>
    <t xml:space="preserve"> Aplicación de barniz de flúor en población general</t>
  </si>
  <si>
    <t>063 Usuarios activos Indígenas</t>
  </si>
  <si>
    <t>PFI10</t>
  </si>
  <si>
    <t>PFI11</t>
  </si>
  <si>
    <t>PFI12</t>
  </si>
  <si>
    <t>PFI13</t>
  </si>
  <si>
    <t>PFI14</t>
  </si>
  <si>
    <t>PFI15</t>
  </si>
  <si>
    <t>PFI16</t>
  </si>
  <si>
    <t>PFI17</t>
  </si>
  <si>
    <t>PFI18</t>
  </si>
  <si>
    <t>PFI19</t>
  </si>
  <si>
    <t>PFI20</t>
  </si>
  <si>
    <t>PFI21</t>
  </si>
  <si>
    <t>PFI22</t>
  </si>
  <si>
    <t>PFI23</t>
  </si>
  <si>
    <t>PFI24</t>
  </si>
  <si>
    <t>PFI25</t>
  </si>
  <si>
    <t>PFI26</t>
  </si>
  <si>
    <t>PFI27</t>
  </si>
  <si>
    <t>PFI28</t>
  </si>
  <si>
    <t>PFI29</t>
  </si>
  <si>
    <t>PFI30</t>
  </si>
  <si>
    <t>PFI31</t>
  </si>
  <si>
    <t>299 Usuarios activos Afromexicanos</t>
  </si>
  <si>
    <t>PFA01</t>
  </si>
  <si>
    <t>PFA02</t>
  </si>
  <si>
    <t>PFA03</t>
  </si>
  <si>
    <t>PFA04</t>
  </si>
  <si>
    <t>PFA05</t>
  </si>
  <si>
    <t>PFA06</t>
  </si>
  <si>
    <t>PFA07</t>
  </si>
  <si>
    <t>PFA08</t>
  </si>
  <si>
    <t>PFA09</t>
  </si>
  <si>
    <t>PFA10</t>
  </si>
  <si>
    <t>PFA11</t>
  </si>
  <si>
    <t>PFA12</t>
  </si>
  <si>
    <t>PFA13</t>
  </si>
  <si>
    <t>PFA14</t>
  </si>
  <si>
    <t>PFA15</t>
  </si>
  <si>
    <t>PFA16</t>
  </si>
  <si>
    <t>PFA17</t>
  </si>
  <si>
    <t>PFA18</t>
  </si>
  <si>
    <t>PFA19</t>
  </si>
  <si>
    <t>PFA20</t>
  </si>
  <si>
    <t>PFA21</t>
  </si>
  <si>
    <t>PFA22</t>
  </si>
  <si>
    <t>300 Usuarios activos Migrantes</t>
  </si>
  <si>
    <t>UMI01</t>
  </si>
  <si>
    <t>UMI02</t>
  </si>
  <si>
    <t>UMI03</t>
  </si>
  <si>
    <t>UMI04</t>
  </si>
  <si>
    <t>UMI05</t>
  </si>
  <si>
    <t>UMI06</t>
  </si>
  <si>
    <t>UMI07</t>
  </si>
  <si>
    <t>UMI08</t>
  </si>
  <si>
    <t>UMI09</t>
  </si>
  <si>
    <t>UMI10</t>
  </si>
  <si>
    <t>UMI11</t>
  </si>
  <si>
    <t>UMI12</t>
  </si>
  <si>
    <t>UMI13</t>
  </si>
  <si>
    <t>UMI14</t>
  </si>
  <si>
    <t>UMI15</t>
  </si>
  <si>
    <t>UMI16</t>
  </si>
  <si>
    <t>UMI17</t>
  </si>
  <si>
    <t>UMI18</t>
  </si>
  <si>
    <t>UMI19</t>
  </si>
  <si>
    <t>UMI20</t>
  </si>
  <si>
    <t>UMI21</t>
  </si>
  <si>
    <t>UMI22</t>
  </si>
  <si>
    <t>301 Usuarios activos con Discapacidad</t>
  </si>
  <si>
    <t>PFD01</t>
  </si>
  <si>
    <t>PFD02</t>
  </si>
  <si>
    <t>PFD03</t>
  </si>
  <si>
    <t>PFD04</t>
  </si>
  <si>
    <t>PFD05</t>
  </si>
  <si>
    <t>PFD06</t>
  </si>
  <si>
    <t>PFD07</t>
  </si>
  <si>
    <t>PFD08</t>
  </si>
  <si>
    <t>PFD09</t>
  </si>
  <si>
    <t>PFD10</t>
  </si>
  <si>
    <t>PFD11</t>
  </si>
  <si>
    <t>PFD12</t>
  </si>
  <si>
    <t>PFD13</t>
  </si>
  <si>
    <t>PFD14</t>
  </si>
  <si>
    <t>PFD15</t>
  </si>
  <si>
    <t>PFD16</t>
  </si>
  <si>
    <t>PFD17</t>
  </si>
  <si>
    <t>PFD18</t>
  </si>
  <si>
    <t>PFD19</t>
  </si>
  <si>
    <t>PFD20</t>
  </si>
  <si>
    <t>PFD21</t>
  </si>
  <si>
    <t>PFD22</t>
  </si>
  <si>
    <t>Positivo alguna de las pruebas o ambas</t>
  </si>
  <si>
    <t>Consumo leche cruda o "bronca" y lacticinios Y Contacto y convivencia con el cuidado de animales</t>
  </si>
  <si>
    <t>ZOB23</t>
  </si>
  <si>
    <t>Retratamiento</t>
  </si>
  <si>
    <t>ZOB17</t>
  </si>
  <si>
    <t>Esquema de elección</t>
  </si>
  <si>
    <t xml:space="preserve">Diagnóstico clínico </t>
  </si>
  <si>
    <t>Expulsión de proglótidos</t>
  </si>
  <si>
    <t>ZTC15</t>
  </si>
  <si>
    <t>Coproparasitoscopico</t>
  </si>
  <si>
    <t>ELISA de captura de coproantígenos</t>
  </si>
  <si>
    <t>ZTC16</t>
  </si>
  <si>
    <t>Fuente de infección</t>
  </si>
  <si>
    <t>Consumo de carne de cerdo infectada con cisticercos</t>
  </si>
  <si>
    <t>ZTC17</t>
  </si>
  <si>
    <t>Consumo de carne de res con cisticercos</t>
  </si>
  <si>
    <t>ZTC18</t>
  </si>
  <si>
    <t>Casos probables por crisis convulsivas</t>
  </si>
  <si>
    <t>ZOC04</t>
  </si>
  <si>
    <t>Modelo GAPS</t>
  </si>
  <si>
    <t>Número total de grupos que lo completaron</t>
  </si>
  <si>
    <t>GAP25</t>
  </si>
  <si>
    <t>Número total de adolescentes que lo completaron</t>
  </si>
  <si>
    <t>GAP26</t>
  </si>
  <si>
    <t>Sospechoso</t>
  </si>
  <si>
    <t>Galactocemia</t>
  </si>
  <si>
    <t>RNL12</t>
  </si>
  <si>
    <t>Hiperplasia suprarrenal</t>
  </si>
  <si>
    <t>RNL13</t>
  </si>
  <si>
    <t>Fenilcetonuria</t>
  </si>
  <si>
    <t>RNL14</t>
  </si>
  <si>
    <t>Deficiencia de glucosa 6 fosfato deshidrogenasa</t>
  </si>
  <si>
    <t>RNL15</t>
  </si>
  <si>
    <t>Fibrosis quística</t>
  </si>
  <si>
    <t>RNL16</t>
  </si>
  <si>
    <t>Hipotiroidismo</t>
  </si>
  <si>
    <t>RNL17</t>
  </si>
  <si>
    <t>Confirmado</t>
  </si>
  <si>
    <t>TAN confirmado con hipoacusia</t>
  </si>
  <si>
    <t>RNL18</t>
  </si>
  <si>
    <t>ZOR36</t>
  </si>
  <si>
    <t>ZOR37</t>
  </si>
  <si>
    <t>ZOR38</t>
  </si>
  <si>
    <t>ZOR39</t>
  </si>
  <si>
    <t>ZOR40</t>
  </si>
  <si>
    <t>ZOR41</t>
  </si>
  <si>
    <t>Total de personas que reciben VAH</t>
  </si>
  <si>
    <t>Total de dosis de VAH aplicadas</t>
  </si>
  <si>
    <t>Promoción SSRA</t>
  </si>
  <si>
    <t>Preservativos femeninos proporcionados</t>
  </si>
  <si>
    <t>PBJ37</t>
  </si>
  <si>
    <t>PBJ38</t>
  </si>
  <si>
    <t>Anticoncepción de emergencia proporcionados</t>
  </si>
  <si>
    <t>PBJ39</t>
  </si>
  <si>
    <t>Mayores de 11 años (sin antecedente vacunal)</t>
  </si>
  <si>
    <t>Personal de salud</t>
  </si>
  <si>
    <t>Segunda 6 años</t>
  </si>
  <si>
    <t>VAC81</t>
  </si>
  <si>
    <t>Adicional 6 a 11 meses</t>
  </si>
  <si>
    <t>Mujeres cis y trans de 11 a 49 años que viven con VIH</t>
  </si>
  <si>
    <t>VAC84</t>
  </si>
  <si>
    <t>VAC85</t>
  </si>
  <si>
    <t>1 a 8 años</t>
  </si>
  <si>
    <t>VAC87</t>
  </si>
  <si>
    <t>Tercera</t>
  </si>
  <si>
    <t>VTD01</t>
  </si>
  <si>
    <t>VTD02</t>
  </si>
  <si>
    <t>VTD03</t>
  </si>
  <si>
    <t>VTD05</t>
  </si>
  <si>
    <t>VTD07</t>
  </si>
  <si>
    <t>VTD09</t>
  </si>
  <si>
    <t>VTD11</t>
  </si>
  <si>
    <t>VTD13</t>
  </si>
  <si>
    <t>VTD14</t>
  </si>
  <si>
    <t>VTD16</t>
  </si>
  <si>
    <t>Informe Mensual de Actividades Realizadas Fuera de la Unidad Médica
SINBA-SIS-FU</t>
  </si>
  <si>
    <t>Usuarios activos Indígenas</t>
  </si>
  <si>
    <t>FUF91</t>
  </si>
  <si>
    <t>FUF92</t>
  </si>
  <si>
    <t>FUF93</t>
  </si>
  <si>
    <t>FUF94</t>
  </si>
  <si>
    <t>FUF95</t>
  </si>
  <si>
    <t>FUF96</t>
  </si>
  <si>
    <t>FUF97</t>
  </si>
  <si>
    <t>FUF98</t>
  </si>
  <si>
    <t>FUF99</t>
  </si>
  <si>
    <t>FPF01</t>
  </si>
  <si>
    <t>FPF02</t>
  </si>
  <si>
    <t>FPF03</t>
  </si>
  <si>
    <t>FPF04</t>
  </si>
  <si>
    <t>FPF05</t>
  </si>
  <si>
    <t>FPF06</t>
  </si>
  <si>
    <t>FPF07</t>
  </si>
  <si>
    <t>FPF08</t>
  </si>
  <si>
    <t>FPF09</t>
  </si>
  <si>
    <t>FUF71</t>
  </si>
  <si>
    <t>FUF72</t>
  </si>
  <si>
    <t>FUF73</t>
  </si>
  <si>
    <t>FUF74</t>
  </si>
  <si>
    <t>FUF75</t>
  </si>
  <si>
    <t>FUF76</t>
  </si>
  <si>
    <t>FUF77</t>
  </si>
  <si>
    <t>FUF78</t>
  </si>
  <si>
    <t>FUF79</t>
  </si>
  <si>
    <t>FUF80</t>
  </si>
  <si>
    <t>FUF81</t>
  </si>
  <si>
    <t>FUF82</t>
  </si>
  <si>
    <t>FUF83</t>
  </si>
  <si>
    <t>FUF84</t>
  </si>
  <si>
    <t>FUF85</t>
  </si>
  <si>
    <t>FUF86</t>
  </si>
  <si>
    <t>FUF87</t>
  </si>
  <si>
    <t>FUF88</t>
  </si>
  <si>
    <t>FUF89</t>
  </si>
  <si>
    <t>FUF90</t>
  </si>
  <si>
    <t>156 Menor de 5 años</t>
  </si>
  <si>
    <t>Informe Mensual de Actividades del Programa de Prevención y Control de la Rabia Animal
SINBA-SIS-RA</t>
  </si>
  <si>
    <t>Fauna doméstica de interés económico</t>
  </si>
  <si>
    <t>RAS07</t>
  </si>
  <si>
    <t>RAS09</t>
  </si>
  <si>
    <t>RAS08</t>
  </si>
  <si>
    <t>RAS10</t>
  </si>
  <si>
    <t>REL07</t>
  </si>
  <si>
    <t>REL09</t>
  </si>
  <si>
    <t>REL08</t>
  </si>
  <si>
    <t>REL10</t>
  </si>
  <si>
    <t>RMP07</t>
  </si>
  <si>
    <t>RMP09</t>
  </si>
  <si>
    <t>RMP08</t>
  </si>
  <si>
    <t>RMP10</t>
  </si>
  <si>
    <t>Informe Mensual de Actividades de Telesalud
SINBA-SIS-TS</t>
  </si>
  <si>
    <t>224 Telesalud</t>
  </si>
  <si>
    <t>Otro</t>
  </si>
  <si>
    <t>Teleasistentes</t>
  </si>
  <si>
    <t>Coordinación de servicios</t>
  </si>
  <si>
    <t>Reuniones realizadas</t>
  </si>
  <si>
    <t>TEM26</t>
  </si>
  <si>
    <t>TEM27</t>
  </si>
  <si>
    <t>Revisión e instrucción de higiene de prótesis</t>
  </si>
  <si>
    <t>Contacto con ganado de interés económico con signología compatible a RPB</t>
  </si>
  <si>
    <t>Esquema A Adultos (Doxiciclina + Trimetoprim c/Sulfametoxazol Tabletas)</t>
  </si>
  <si>
    <t>Esquema B Niños (Trimetoprim c/Sulfametoxazol Suspensión+Gentamicina)</t>
  </si>
  <si>
    <t>Esquema opcional</t>
  </si>
  <si>
    <t xml:space="preserve">Tratamiento A (Estreptomicina + Tetraciclina)             </t>
  </si>
  <si>
    <t xml:space="preserve">Tratamiento B (Rifampicina + Trimetoprim c/Sulfametoxazol)              </t>
  </si>
  <si>
    <t xml:space="preserve">Tratamiento C (Rifampicina + Doxiciclina)              </t>
  </si>
  <si>
    <t>Número de contactos revisados de pacientes confirmados que salieron positivos por la RNLSP</t>
  </si>
  <si>
    <t>Casos diagnósticados por laboratorio y/o gabinete</t>
  </si>
  <si>
    <t>Completos Dosis a personas agredidas por perro</t>
  </si>
  <si>
    <t>Completos Dosis a personas agredidas por gato</t>
  </si>
  <si>
    <t>Completos Dosis a personas agredidas por perro desaparecido</t>
  </si>
  <si>
    <t>Completos Dosis a personas agredidas por gato desaparecido</t>
  </si>
  <si>
    <t>Completos Dosis a personas agredidas por animales silvestres</t>
  </si>
  <si>
    <t>Incompletos Dosis a personas agredidas por perro</t>
  </si>
  <si>
    <t>Incompletos Dosis a personas agredidas por gato</t>
  </si>
  <si>
    <r>
      <t xml:space="preserve">Inmunoglobulinas IgAH </t>
    </r>
    <r>
      <rPr>
        <strike/>
        <sz val="8"/>
        <rFont val="Arial"/>
        <family val="2"/>
      </rPr>
      <t>(</t>
    </r>
    <r>
      <rPr>
        <sz val="8"/>
        <rFont val="Arial"/>
        <family val="2"/>
      </rPr>
      <t>Jeringas Prellenadas)</t>
    </r>
  </si>
  <si>
    <t>125 Neumocócica Conjugada (13 valente)</t>
  </si>
  <si>
    <t>Consultas y atenciones</t>
  </si>
  <si>
    <t>HMD01</t>
  </si>
  <si>
    <t>HMD02</t>
  </si>
  <si>
    <t>VAC82</t>
  </si>
  <si>
    <t>VAC83</t>
  </si>
  <si>
    <t>(FUF91)</t>
  </si>
  <si>
    <t>(FUF52)</t>
  </si>
  <si>
    <t>(FUF53)</t>
  </si>
  <si>
    <t>(FUF93)</t>
  </si>
  <si>
    <t>(FUF54)</t>
  </si>
  <si>
    <t>(FUF94)</t>
  </si>
  <si>
    <t>(FUF55)</t>
  </si>
  <si>
    <t>(FUF95)</t>
  </si>
  <si>
    <t>(FUF56)</t>
  </si>
  <si>
    <t>(FUF96)</t>
  </si>
  <si>
    <t>(FUF57)</t>
  </si>
  <si>
    <t>(FUF97)</t>
  </si>
  <si>
    <t>(FUF58)</t>
  </si>
  <si>
    <t>(FUF98)</t>
  </si>
  <si>
    <t>(FUF59)</t>
  </si>
  <si>
    <t>(FUF99)</t>
  </si>
  <si>
    <t>(FUF60)</t>
  </si>
  <si>
    <t>(FPF01)</t>
  </si>
  <si>
    <t>(FUF61)</t>
  </si>
  <si>
    <t>(FPF02)</t>
  </si>
  <si>
    <t>(FUF62)</t>
  </si>
  <si>
    <t>(FPF03)</t>
  </si>
  <si>
    <t>(FUF63)</t>
  </si>
  <si>
    <t>(FPF04)</t>
  </si>
  <si>
    <t>(FUF64)</t>
  </si>
  <si>
    <t>(FPF05)</t>
  </si>
  <si>
    <t>(FUF65)</t>
  </si>
  <si>
    <t>(FPF06)</t>
  </si>
  <si>
    <t>(FUF66)</t>
  </si>
  <si>
    <t>(FPF07)</t>
  </si>
  <si>
    <t>(FUF67)</t>
  </si>
  <si>
    <t>(FPF08)</t>
  </si>
  <si>
    <t>(FUF68)</t>
  </si>
  <si>
    <t>(FPF09)</t>
  </si>
  <si>
    <t>(FUF69)</t>
  </si>
  <si>
    <t>(PFU01)</t>
  </si>
  <si>
    <t>(UMI02)</t>
  </si>
  <si>
    <t>(PFU02)</t>
  </si>
  <si>
    <t>(UMI03)</t>
  </si>
  <si>
    <t>(PFU03)</t>
  </si>
  <si>
    <t>(UMI04)</t>
  </si>
  <si>
    <t>(PFU04)</t>
  </si>
  <si>
    <t>(UMI05)</t>
  </si>
  <si>
    <t>(PFU18)</t>
  </si>
  <si>
    <t>(PFU05)</t>
  </si>
  <si>
    <t>(UMI07)</t>
  </si>
  <si>
    <t>(PFU17)</t>
  </si>
  <si>
    <t>(PFU06)</t>
  </si>
  <si>
    <t>(UMI09)</t>
  </si>
  <si>
    <t>(PFU21)</t>
  </si>
  <si>
    <t>(PFU07)</t>
  </si>
  <si>
    <t>(UMI11)</t>
  </si>
  <si>
    <t>(PFU08)</t>
  </si>
  <si>
    <t>(PFU09)</t>
  </si>
  <si>
    <t>(UMI13)</t>
  </si>
  <si>
    <t>(PFU10)</t>
  </si>
  <si>
    <t>(PFU11)</t>
  </si>
  <si>
    <t>(PFU12)</t>
  </si>
  <si>
    <t>(PFU20)</t>
  </si>
  <si>
    <t>(PFU13)</t>
  </si>
  <si>
    <t>(PFU19)</t>
  </si>
  <si>
    <t>(PFU14)</t>
  </si>
  <si>
    <t>(PFU22)</t>
  </si>
  <si>
    <t>(UMI21)</t>
  </si>
  <si>
    <t>(PFU15)</t>
  </si>
  <si>
    <t>(PFU16)</t>
  </si>
  <si>
    <t>(PFA01)</t>
  </si>
  <si>
    <t>(PFA03)</t>
  </si>
  <si>
    <t>(PFA06)</t>
  </si>
  <si>
    <t>(PFA07)</t>
  </si>
  <si>
    <t>(PFA08)</t>
  </si>
  <si>
    <t>(PFA09)</t>
  </si>
  <si>
    <t>(PFA10)</t>
  </si>
  <si>
    <t>(PFA12)</t>
  </si>
  <si>
    <t>(PFA13)</t>
  </si>
  <si>
    <t>(PFA15)</t>
  </si>
  <si>
    <t>(PFA17)</t>
  </si>
  <si>
    <t>(PFA18)</t>
  </si>
  <si>
    <t>(PFA19)</t>
  </si>
  <si>
    <t>(PFA21)</t>
  </si>
  <si>
    <t>(PFD02)</t>
  </si>
  <si>
    <t>(PFD05)</t>
  </si>
  <si>
    <t>(PFD06)</t>
  </si>
  <si>
    <t>(PFD09)</t>
  </si>
  <si>
    <t>(PFD11)</t>
  </si>
  <si>
    <t>(PFD12)</t>
  </si>
  <si>
    <t>(PFD13)</t>
  </si>
  <si>
    <t>(PFD14)</t>
  </si>
  <si>
    <t>(PFD16)</t>
  </si>
  <si>
    <t>(PCE07)</t>
  </si>
  <si>
    <t xml:space="preserve">ECT01 + ECT02 + ECT03) </t>
  </si>
  <si>
    <t>(EDS11)</t>
  </si>
  <si>
    <t>(NPT29 + NPT30 + NPT31 + NPT32 + NPT41 + NPT42 + NPT43 + NPT44)</t>
  </si>
  <si>
    <t>SBE64 + SBE65 + SBE66)</t>
  </si>
  <si>
    <t>(PFI10)</t>
  </si>
  <si>
    <t>(PFI11)</t>
  </si>
  <si>
    <t>(PFI12)</t>
  </si>
  <si>
    <t>(PFI13)</t>
  </si>
  <si>
    <t>(PFI14)</t>
  </si>
  <si>
    <t>(PFI15)</t>
  </si>
  <si>
    <t>(PFI16)</t>
  </si>
  <si>
    <t>(PFI17)</t>
  </si>
  <si>
    <t>(PFI18)</t>
  </si>
  <si>
    <t>(PFI19)</t>
  </si>
  <si>
    <t>(PFI20)</t>
  </si>
  <si>
    <t>(PFI21)</t>
  </si>
  <si>
    <t>(PFI22)</t>
  </si>
  <si>
    <t>(PFI23)</t>
  </si>
  <si>
    <t>(PFI24)</t>
  </si>
  <si>
    <t>(PFI25)</t>
  </si>
  <si>
    <t>(PFI26)</t>
  </si>
  <si>
    <t>(PFI27)</t>
  </si>
  <si>
    <t>(PFI28)</t>
  </si>
  <si>
    <t>(PFI29)</t>
  </si>
  <si>
    <t>(PFI30)</t>
  </si>
  <si>
    <t>(PFI31)</t>
  </si>
  <si>
    <t>(PFA02)</t>
  </si>
  <si>
    <t>(PFA04)</t>
  </si>
  <si>
    <t>(PFA05)</t>
  </si>
  <si>
    <t>(PFA11)</t>
  </si>
  <si>
    <t>(PFA14)</t>
  </si>
  <si>
    <t>(PFA16)</t>
  </si>
  <si>
    <t>(PFA20)</t>
  </si>
  <si>
    <t>(PFA22)</t>
  </si>
  <si>
    <t>(UMI01)</t>
  </si>
  <si>
    <t>(UMI06)</t>
  </si>
  <si>
    <t>(UMI08)</t>
  </si>
  <si>
    <t>(UMI10)</t>
  </si>
  <si>
    <t>(UMI12)</t>
  </si>
  <si>
    <t>(UMI14)</t>
  </si>
  <si>
    <t>(UMI15)</t>
  </si>
  <si>
    <t>(UMI16)</t>
  </si>
  <si>
    <t>(UMI17)</t>
  </si>
  <si>
    <t>(UMI18)</t>
  </si>
  <si>
    <t>(UMI19)</t>
  </si>
  <si>
    <t>(UMI20)</t>
  </si>
  <si>
    <t>(UMI22)</t>
  </si>
  <si>
    <t>(PFD01)</t>
  </si>
  <si>
    <t>(PFD03)</t>
  </si>
  <si>
    <t>(PFD04)</t>
  </si>
  <si>
    <t>(PFD07)</t>
  </si>
  <si>
    <t>(PFD08)</t>
  </si>
  <si>
    <t>(PFD10)</t>
  </si>
  <si>
    <t>(PFD15)</t>
  </si>
  <si>
    <t xml:space="preserve"> (PFU12)</t>
  </si>
  <si>
    <t>(PFD17)</t>
  </si>
  <si>
    <t>(PFD18)</t>
  </si>
  <si>
    <t>(PFD19)</t>
  </si>
  <si>
    <t>(PFD20)</t>
  </si>
  <si>
    <t>(PFD21)</t>
  </si>
  <si>
    <t>(PFD22)</t>
  </si>
  <si>
    <t>( GAP15 + GAP16)</t>
  </si>
  <si>
    <t>(GAP17 + GAP18 + GAP19 + GAP20)</t>
  </si>
  <si>
    <t>(FUE31 + FUE32) &lt;= (FUE09)</t>
  </si>
  <si>
    <t>(FUE43 + FUE44 + FUE27)</t>
  </si>
  <si>
    <t>(FUP20)</t>
  </si>
  <si>
    <t>(FUF92)</t>
  </si>
  <si>
    <t>Completos Personas en contacto con ganado de interés económico a RPB</t>
  </si>
  <si>
    <t>Completos Dosis a personas en contacto con ganado de interés económico a RPB</t>
  </si>
  <si>
    <t>VAC91</t>
  </si>
  <si>
    <t>VAC92</t>
  </si>
  <si>
    <t>069 Índice de masa corporal</t>
  </si>
  <si>
    <t>IMC06</t>
  </si>
  <si>
    <t>IMC07</t>
  </si>
  <si>
    <t>IMC02</t>
  </si>
  <si>
    <t>Bajo peso</t>
  </si>
  <si>
    <t>IMC03</t>
  </si>
  <si>
    <t>IMC04</t>
  </si>
  <si>
    <t>IMC05</t>
  </si>
  <si>
    <t>(NIC05)</t>
  </si>
  <si>
    <t xml:space="preserve"> (IMC02 + IMC03 + IMC06 + IMC07)</t>
  </si>
  <si>
    <t>Sección III</t>
  </si>
  <si>
    <t>Hoja 8 de 8</t>
  </si>
  <si>
    <t>Nombre de la unidad:</t>
  </si>
  <si>
    <t>Nombre del responsable de la información:</t>
  </si>
  <si>
    <t>275 Hexavalente acelular
DPaT + IPV + Hib + HB</t>
  </si>
  <si>
    <t>VAC67</t>
  </si>
  <si>
    <t>Primera 2 a 11 meses</t>
  </si>
  <si>
    <t>VAC68</t>
  </si>
  <si>
    <t>Segunda 4 a 11 meses</t>
  </si>
  <si>
    <t>VAC69</t>
  </si>
  <si>
    <t>Tercera 6 a 11 meses</t>
  </si>
  <si>
    <t>VAC70</t>
  </si>
  <si>
    <t>VAC17</t>
  </si>
  <si>
    <t>VAC18</t>
  </si>
  <si>
    <t xml:space="preserve">Segunda 4 a 11 meses </t>
  </si>
  <si>
    <t>VAC19</t>
  </si>
  <si>
    <t>Tercera 12 a 23 meses</t>
  </si>
  <si>
    <t>VAC93</t>
  </si>
  <si>
    <t>VAC94</t>
  </si>
  <si>
    <t>Adicional 1 a 4 años</t>
  </si>
  <si>
    <t>Única</t>
  </si>
  <si>
    <t>Acompañante</t>
  </si>
  <si>
    <t>Pareja</t>
  </si>
  <si>
    <t>PCE08</t>
  </si>
  <si>
    <t>Familiar</t>
  </si>
  <si>
    <t>PCE09</t>
  </si>
  <si>
    <t>Nadie</t>
  </si>
  <si>
    <t>PCE10</t>
  </si>
  <si>
    <t>Madrina/Padrino obstétrica(o)</t>
  </si>
  <si>
    <t>PCE11</t>
  </si>
  <si>
    <t>NIC06</t>
  </si>
  <si>
    <t>NIC07</t>
  </si>
  <si>
    <t>NIC08</t>
  </si>
  <si>
    <t>Mantenimiento
(Peso logrado en 6 meses)</t>
  </si>
  <si>
    <t>Recuperado de Bajo peso</t>
  </si>
  <si>
    <t>Recuperado de Sobrepeso</t>
  </si>
  <si>
    <t>Recuperado de Obesidad</t>
  </si>
  <si>
    <t>IMC09</t>
  </si>
  <si>
    <t>IMC10</t>
  </si>
  <si>
    <t>IMC08</t>
  </si>
  <si>
    <t>IMC15</t>
  </si>
  <si>
    <t>IMC16</t>
  </si>
  <si>
    <t>IMC17</t>
  </si>
  <si>
    <t>Inyectable trimestral</t>
  </si>
  <si>
    <t>PFU23</t>
  </si>
  <si>
    <t>PFU24</t>
  </si>
  <si>
    <t>PFI33</t>
  </si>
  <si>
    <t>PFA23</t>
  </si>
  <si>
    <t>PFA24</t>
  </si>
  <si>
    <t>UMI23</t>
  </si>
  <si>
    <t>UMI24</t>
  </si>
  <si>
    <t>PFD23</t>
  </si>
  <si>
    <t>PFD24</t>
  </si>
  <si>
    <t>Total de muestras tomadas para la RNLSP</t>
  </si>
  <si>
    <t>ZTC19</t>
  </si>
  <si>
    <t>ZTC20</t>
  </si>
  <si>
    <t>Promoción a la población sobre Teniasis-Cisticercosis</t>
  </si>
  <si>
    <t>Vitamina ADC</t>
  </si>
  <si>
    <t>Tratamiento anemia</t>
  </si>
  <si>
    <t>MNM25</t>
  </si>
  <si>
    <t>12 a 24 meses</t>
  </si>
  <si>
    <t>MNM26</t>
  </si>
  <si>
    <t>Niñas y niños de 5 a 9 años</t>
  </si>
  <si>
    <t>MNM27</t>
  </si>
  <si>
    <t>Sulfato ferroso</t>
  </si>
  <si>
    <t>MNM28</t>
  </si>
  <si>
    <t>MNM29</t>
  </si>
  <si>
    <t>MNM30</t>
  </si>
  <si>
    <t>MNM31</t>
  </si>
  <si>
    <t>&lt; 6 meses de edad</t>
  </si>
  <si>
    <t>MNM32</t>
  </si>
  <si>
    <t>Fumarato ferroso</t>
  </si>
  <si>
    <t>MNM33</t>
  </si>
  <si>
    <t>MNM34</t>
  </si>
  <si>
    <t>MNM35</t>
  </si>
  <si>
    <t>MNM36</t>
  </si>
  <si>
    <t>MNM37</t>
  </si>
  <si>
    <t>MNM38</t>
  </si>
  <si>
    <t>MNM39</t>
  </si>
  <si>
    <t>MNM40</t>
  </si>
  <si>
    <t>MNM41</t>
  </si>
  <si>
    <t>MNM42</t>
  </si>
  <si>
    <t>Multivitamínico</t>
  </si>
  <si>
    <t>104 Grupos de Adolescentes
Promotores de la Salud  (GAPS CeNSIA)</t>
  </si>
  <si>
    <t>GAP27</t>
  </si>
  <si>
    <t>GAP28</t>
  </si>
  <si>
    <t>GAP29</t>
  </si>
  <si>
    <t>GAP30</t>
  </si>
  <si>
    <t>Total de Actividades Realizadas (Deportiva, Cultural, psicoeducativa)</t>
  </si>
  <si>
    <t>GAP31</t>
  </si>
  <si>
    <t>Población</t>
  </si>
  <si>
    <t xml:space="preserve">Indígena </t>
  </si>
  <si>
    <t>GAP32</t>
  </si>
  <si>
    <t>Afrodescenteciente</t>
  </si>
  <si>
    <t>GAP33</t>
  </si>
  <si>
    <t>Migrante</t>
  </si>
  <si>
    <t>GAP34</t>
  </si>
  <si>
    <t>LGBTTTI+</t>
  </si>
  <si>
    <t>GAP35</t>
  </si>
  <si>
    <t xml:space="preserve">Con alguna discapacidad </t>
  </si>
  <si>
    <t>GAP36</t>
  </si>
  <si>
    <t>Actividades extramuros</t>
  </si>
  <si>
    <t>Población adolescente beneficiada</t>
  </si>
  <si>
    <t>PBJ68</t>
  </si>
  <si>
    <t>Referencias para la atención</t>
  </si>
  <si>
    <t>PBJ69</t>
  </si>
  <si>
    <t>PBJ70</t>
  </si>
  <si>
    <t>PBJ71</t>
  </si>
  <si>
    <t>Pláticas informativas, talleres educativos, visitas domiciliarias, etc.</t>
  </si>
  <si>
    <t>PBJ72</t>
  </si>
  <si>
    <t>Promotores</t>
  </si>
  <si>
    <t>PBJ73</t>
  </si>
  <si>
    <t>PBJ74</t>
  </si>
  <si>
    <t>PBJ75</t>
  </si>
  <si>
    <t>PBJ76</t>
  </si>
  <si>
    <t>Brigadistas</t>
  </si>
  <si>
    <t>PBJ77</t>
  </si>
  <si>
    <t>PBJ78</t>
  </si>
  <si>
    <t>PBJ79</t>
  </si>
  <si>
    <t>PBJ80</t>
  </si>
  <si>
    <t>PRE17</t>
  </si>
  <si>
    <t>PRI17</t>
  </si>
  <si>
    <t>SEC17</t>
  </si>
  <si>
    <t>MES06</t>
  </si>
  <si>
    <t>331 Proceso de certificación de Escuelas Promotoras de la Salud</t>
  </si>
  <si>
    <t>Incorporadas</t>
  </si>
  <si>
    <t>Número de escuelas incorporadas</t>
  </si>
  <si>
    <t>Prescolar</t>
  </si>
  <si>
    <t>CER01</t>
  </si>
  <si>
    <t>CER02</t>
  </si>
  <si>
    <t>Secundaria</t>
  </si>
  <si>
    <t>CER03</t>
  </si>
  <si>
    <t>Media Superior</t>
  </si>
  <si>
    <t>CER04</t>
  </si>
  <si>
    <t xml:space="preserve">Población total escolar beneficiada </t>
  </si>
  <si>
    <t>CER05</t>
  </si>
  <si>
    <t xml:space="preserve">Población escolar indígena beneficiada </t>
  </si>
  <si>
    <t>CER06</t>
  </si>
  <si>
    <t xml:space="preserve">Población escolar migrante beneficiada </t>
  </si>
  <si>
    <t>CER07</t>
  </si>
  <si>
    <t xml:space="preserve">Población escolar con discapacidad beneficiada </t>
  </si>
  <si>
    <t>CER08</t>
  </si>
  <si>
    <t>Etapa I</t>
  </si>
  <si>
    <t>Escuelas certificadas como Escuela Promotoras de la Salud Etapa I</t>
  </si>
  <si>
    <t>CER09</t>
  </si>
  <si>
    <t>CER10</t>
  </si>
  <si>
    <t>CER11</t>
  </si>
  <si>
    <t>CER12</t>
  </si>
  <si>
    <t>Población escolar beneficiada Etapa I</t>
  </si>
  <si>
    <t>CER13</t>
  </si>
  <si>
    <t>Población escolar indígena beneficiada Etapa I</t>
  </si>
  <si>
    <t>CER14</t>
  </si>
  <si>
    <t>Población escolar migrante beneficiada Etapa I</t>
  </si>
  <si>
    <t>CER15</t>
  </si>
  <si>
    <t>Población escolar con discapacidad beneficiada Etapa I</t>
  </si>
  <si>
    <t>CER16</t>
  </si>
  <si>
    <t>Etapa II</t>
  </si>
  <si>
    <t>Escuelas certificadas como Escuelas Promotoras de la Salud Etapa II</t>
  </si>
  <si>
    <t>CER17</t>
  </si>
  <si>
    <t>CER18</t>
  </si>
  <si>
    <t>CER19</t>
  </si>
  <si>
    <t>CER20</t>
  </si>
  <si>
    <t>Población escolar beneficiada Etapa II</t>
  </si>
  <si>
    <t>CER21</t>
  </si>
  <si>
    <t>Población escolar indígena beneficiada Etapa II</t>
  </si>
  <si>
    <t>CER22</t>
  </si>
  <si>
    <t>Población escolar migrante beneficiada Etapa II</t>
  </si>
  <si>
    <t>CER23</t>
  </si>
  <si>
    <t>Población escolar con discapacidad beneficiada Etapa II</t>
  </si>
  <si>
    <t>CER24</t>
  </si>
  <si>
    <t>Etapa III</t>
  </si>
  <si>
    <t>Escuelas certificadas como promotoras de la salud Etapa III</t>
  </si>
  <si>
    <t>CER25</t>
  </si>
  <si>
    <t>CER26</t>
  </si>
  <si>
    <t>CER27</t>
  </si>
  <si>
    <t>CER28</t>
  </si>
  <si>
    <t>Población escolar beneficiada. Etapa III</t>
  </si>
  <si>
    <t>CER29</t>
  </si>
  <si>
    <t>Población escolar indígena beneficiada. Etapa III</t>
  </si>
  <si>
    <t>CER30</t>
  </si>
  <si>
    <t>Población escolar migrante beneficiada. Etapa III</t>
  </si>
  <si>
    <t>CER31</t>
  </si>
  <si>
    <t>Población escolar con discapacidad beneficiada. Etapa III</t>
  </si>
  <si>
    <t>CER32</t>
  </si>
  <si>
    <t>Estrategia Nacional de Salud Escolar</t>
  </si>
  <si>
    <t xml:space="preserve">Comunidad iniciada en el proceso de certificación </t>
  </si>
  <si>
    <t>Procuradoras(es)</t>
  </si>
  <si>
    <t>Certificada urbana</t>
  </si>
  <si>
    <t>PPS29</t>
  </si>
  <si>
    <t xml:space="preserve">Comunidad </t>
  </si>
  <si>
    <t>332 Talleres de capacitación en escuelas</t>
  </si>
  <si>
    <t>Número de talleres a escolares</t>
  </si>
  <si>
    <t>Asistentes escolares</t>
  </si>
  <si>
    <t>Número de talleres a docentes</t>
  </si>
  <si>
    <t>Asistentes a docentes</t>
  </si>
  <si>
    <t>Número de talleres a madres, padres de familia, tutores</t>
  </si>
  <si>
    <t>Asistentes madres, padres de familia, tutores</t>
  </si>
  <si>
    <t>TCE01</t>
  </si>
  <si>
    <t>TCE02</t>
  </si>
  <si>
    <t>TCE03</t>
  </si>
  <si>
    <t>TCE04</t>
  </si>
  <si>
    <t>TCE05</t>
  </si>
  <si>
    <t>TCE06</t>
  </si>
  <si>
    <t>HUE12</t>
  </si>
  <si>
    <t>HUE13</t>
  </si>
  <si>
    <t>Primera Vez</t>
  </si>
  <si>
    <t>Reingresos</t>
  </si>
  <si>
    <t>Egresos INSABI</t>
  </si>
  <si>
    <t>HUE14</t>
  </si>
  <si>
    <t>HUE15</t>
  </si>
  <si>
    <t>HUE16</t>
  </si>
  <si>
    <t>HUE17</t>
  </si>
  <si>
    <t>HUE18</t>
  </si>
  <si>
    <t>VBC01</t>
  </si>
  <si>
    <t>Recién nacido (primeras 24 horas)</t>
  </si>
  <si>
    <t>VBC02</t>
  </si>
  <si>
    <t>Recién nacido (de 2 a 28 días)</t>
  </si>
  <si>
    <t>5 a 13 años</t>
  </si>
  <si>
    <t>VBC03</t>
  </si>
  <si>
    <t>VHB01</t>
  </si>
  <si>
    <t>VHB02</t>
  </si>
  <si>
    <t>VHB03</t>
  </si>
  <si>
    <t>VHB04</t>
  </si>
  <si>
    <t>VHB05</t>
  </si>
  <si>
    <t>VHB06</t>
  </si>
  <si>
    <t>VHX01</t>
  </si>
  <si>
    <t>Para iniciar o completar esquema 
1 a 4 años</t>
  </si>
  <si>
    <t>VHX02</t>
  </si>
  <si>
    <t>VHX03</t>
  </si>
  <si>
    <t>VHX04</t>
  </si>
  <si>
    <t>Refuerzo (1 a 4 años)</t>
  </si>
  <si>
    <t>VRV01</t>
  </si>
  <si>
    <t>Primera 2 meses</t>
  </si>
  <si>
    <t>VRV02</t>
  </si>
  <si>
    <t xml:space="preserve">Segunda 4 meses </t>
  </si>
  <si>
    <t>VRV03</t>
  </si>
  <si>
    <t>Para iniciar o completar esquema</t>
  </si>
  <si>
    <t>Primera 3 a 7 meses</t>
  </si>
  <si>
    <t>VRV04</t>
  </si>
  <si>
    <t>Segunda 5 a 7 meses</t>
  </si>
  <si>
    <t>VNC01</t>
  </si>
  <si>
    <t>Para iniciar o completar esquema
1 a 4 años</t>
  </si>
  <si>
    <t>VNC02</t>
  </si>
  <si>
    <t>VNC03</t>
  </si>
  <si>
    <t>Personas de 60 años y más, sin factores de riesgo</t>
  </si>
  <si>
    <t>VNP01</t>
  </si>
  <si>
    <t>Personas de 61 años y más con factores de riesgo (12 meses después de recibir la vacuna antineumocócica conjugada)</t>
  </si>
  <si>
    <t>VTV01</t>
  </si>
  <si>
    <t>Segunda 18 meses</t>
  </si>
  <si>
    <t>VTV02</t>
  </si>
  <si>
    <t>VTV03</t>
  </si>
  <si>
    <t>Primera 13 meses a 9 años</t>
  </si>
  <si>
    <t>Segunda 19 meses a 9 años</t>
  </si>
  <si>
    <t>Primera 12 meses</t>
  </si>
  <si>
    <t>VPH01</t>
  </si>
  <si>
    <t>VPH02</t>
  </si>
  <si>
    <t>VPH03</t>
  </si>
  <si>
    <t>VPH04</t>
  </si>
  <si>
    <t>Niñas y/o adolescentes de quinto año de primaria o de 11 años no escolarizadas</t>
  </si>
  <si>
    <t>Niñas y/o adolescentes de sexto año de primaria o de 12 años no escolarizadas</t>
  </si>
  <si>
    <t>Niñas y/o adolescentes de primer año de secundaria o de 13 años no escolarizadas</t>
  </si>
  <si>
    <t>Niñas y/o adolescentes de 14, 15 y 16 años (rezagadas)</t>
  </si>
  <si>
    <t>VAR01</t>
  </si>
  <si>
    <t xml:space="preserve">Segunda 1 a 6 años </t>
  </si>
  <si>
    <t>VTD19</t>
  </si>
  <si>
    <t>20 a 49 años</t>
  </si>
  <si>
    <t>VTD20</t>
  </si>
  <si>
    <t>50 a 59 años</t>
  </si>
  <si>
    <t>VTD21</t>
  </si>
  <si>
    <t>VTD22</t>
  </si>
  <si>
    <t>VTD23</t>
  </si>
  <si>
    <t>VTD24</t>
  </si>
  <si>
    <t>VTD25</t>
  </si>
  <si>
    <t>VTD26</t>
  </si>
  <si>
    <t>VTD27</t>
  </si>
  <si>
    <t>VTD28</t>
  </si>
  <si>
    <t>VTD29</t>
  </si>
  <si>
    <t>VTD30</t>
  </si>
  <si>
    <t>VTD31</t>
  </si>
  <si>
    <t>VTD32</t>
  </si>
  <si>
    <t>VTD33</t>
  </si>
  <si>
    <t>VTD34</t>
  </si>
  <si>
    <t>VTD35</t>
  </si>
  <si>
    <t>VTD36</t>
  </si>
  <si>
    <t>De 1 a 11 meses</t>
  </si>
  <si>
    <t>1 y más años</t>
  </si>
  <si>
    <t>RAV72</t>
  </si>
  <si>
    <t>RAV73</t>
  </si>
  <si>
    <t>RAV74</t>
  </si>
  <si>
    <t>RAV75</t>
  </si>
  <si>
    <t>RAV76</t>
  </si>
  <si>
    <t>RAV77</t>
  </si>
  <si>
    <t>RAV78</t>
  </si>
  <si>
    <t>RAV79</t>
  </si>
  <si>
    <t>RAV80</t>
  </si>
  <si>
    <t>RAV81</t>
  </si>
  <si>
    <t>RAV82</t>
  </si>
  <si>
    <t>RAV83</t>
  </si>
  <si>
    <t xml:space="preserve">Inyectable Trimestral </t>
  </si>
  <si>
    <t>FPF10</t>
  </si>
  <si>
    <t>FPF11</t>
  </si>
  <si>
    <t>Indígenas</t>
  </si>
  <si>
    <t>Primera vez &lt; 20 años</t>
  </si>
  <si>
    <t>FPF12</t>
  </si>
  <si>
    <t>Primera vez 20 años y más</t>
  </si>
  <si>
    <t>FPF13</t>
  </si>
  <si>
    <t>FPF14</t>
  </si>
  <si>
    <t>FPF15</t>
  </si>
  <si>
    <t>Afromexicanos</t>
  </si>
  <si>
    <t>FPF16</t>
  </si>
  <si>
    <t>FPF17</t>
  </si>
  <si>
    <t>Con Discapacidad</t>
  </si>
  <si>
    <t>FPF18</t>
  </si>
  <si>
    <t>FPF19</t>
  </si>
  <si>
    <t>FPF20</t>
  </si>
  <si>
    <t>FPF21</t>
  </si>
  <si>
    <t>FPF22</t>
  </si>
  <si>
    <t>FPF23</t>
  </si>
  <si>
    <t>FPF24</t>
  </si>
  <si>
    <t>FPF25</t>
  </si>
  <si>
    <t>Puerperio atendido por Partería profesional</t>
  </si>
  <si>
    <t>FUE45</t>
  </si>
  <si>
    <t>Con apoyo de transporte AME para acudir al sitio de referencia</t>
  </si>
  <si>
    <t>FUE46</t>
  </si>
  <si>
    <t>FUE47</t>
  </si>
  <si>
    <t>Posición libremente elegida por la usuaria</t>
  </si>
  <si>
    <t>FUE48</t>
  </si>
  <si>
    <t>FUE49</t>
  </si>
  <si>
    <t>FUE50</t>
  </si>
  <si>
    <t>Aborto atendido por Partería profesional</t>
  </si>
  <si>
    <t>Inscritas(os)</t>
  </si>
  <si>
    <t>Vinculadas(os) con los servicios de salud</t>
  </si>
  <si>
    <t>FUP27</t>
  </si>
  <si>
    <t>FUP28</t>
  </si>
  <si>
    <t>FUP29</t>
  </si>
  <si>
    <t>FUP30</t>
  </si>
  <si>
    <t>FUP31</t>
  </si>
  <si>
    <t>FUP32</t>
  </si>
  <si>
    <t>FUP33</t>
  </si>
  <si>
    <t>FUP34</t>
  </si>
  <si>
    <t>Atención del parto</t>
  </si>
  <si>
    <t>Atención prenatal, puerperio y persona recién nacida</t>
  </si>
  <si>
    <t>Otorgada por a unidad de salud</t>
  </si>
  <si>
    <t>Recibió apoyo de maletín para la atención del embarazo, parto y de la persona recién nacida</t>
  </si>
  <si>
    <t>Recibió apoyo para consumibles</t>
  </si>
  <si>
    <t xml:space="preserve">Persona que ejerce la partería tradicional indígena </t>
  </si>
  <si>
    <t>FUP35</t>
  </si>
  <si>
    <t>330 Teniasis-Cisticercosis</t>
  </si>
  <si>
    <t>A personal de salud</t>
  </si>
  <si>
    <t>Capacitaciones programadas</t>
  </si>
  <si>
    <t>Capacitaciones realizadas</t>
  </si>
  <si>
    <t>Personal capacitado</t>
  </si>
  <si>
    <t>FTC01</t>
  </si>
  <si>
    <t>FTC02</t>
  </si>
  <si>
    <t>FTC03</t>
  </si>
  <si>
    <t>FTC04</t>
  </si>
  <si>
    <t>Informe Mensual de Unidad Médica
TARJETAS</t>
  </si>
  <si>
    <t>SIS-2023</t>
  </si>
  <si>
    <t>Tuvo atención pregestacional</t>
  </si>
  <si>
    <t>279 Atención del embarazo</t>
  </si>
  <si>
    <t>Prueba rápida</t>
  </si>
  <si>
    <t>Enzimoinmunoensayo</t>
  </si>
  <si>
    <t>Pruebas Treponémicas</t>
  </si>
  <si>
    <t>Depresión prenatal</t>
  </si>
  <si>
    <t>Personas migrantes a las que se les otorgó información (oral, impresa, audiovisual)</t>
  </si>
  <si>
    <t>VIO10</t>
  </si>
  <si>
    <t>095 Estimulación temprana
Menores de 6 años</t>
  </si>
  <si>
    <t>Actividades Preventivas para Adolescentes</t>
  </si>
  <si>
    <t>Datos generales del GAPS</t>
  </si>
  <si>
    <t>Número de Grupos</t>
  </si>
  <si>
    <t>Rurales</t>
  </si>
  <si>
    <t>Urbanos</t>
  </si>
  <si>
    <r>
      <t xml:space="preserve">Preservativos </t>
    </r>
    <r>
      <rPr>
        <sz val="8"/>
        <color indexed="10"/>
        <rFont val="Arial"/>
        <family val="2"/>
      </rPr>
      <t>masculinos</t>
    </r>
    <r>
      <rPr>
        <sz val="8"/>
        <rFont val="Arial"/>
        <family val="2"/>
      </rPr>
      <t xml:space="preserve"> proporcionados</t>
    </r>
  </si>
  <si>
    <t>139 Comunidades saludables
participación social</t>
  </si>
  <si>
    <t>PFI32</t>
  </si>
  <si>
    <t>Única recién nacido (0 a 7 días)</t>
  </si>
  <si>
    <t>Refuerzo 18 a 23 meses</t>
  </si>
  <si>
    <t xml:space="preserve">Única 4 años </t>
  </si>
  <si>
    <t>Para iniciar o completar esquema 5 a 6 años</t>
  </si>
  <si>
    <t>Personas de 60 años y más, 
con factores de riesgo</t>
  </si>
  <si>
    <r>
      <t xml:space="preserve">Para </t>
    </r>
    <r>
      <rPr>
        <sz val="8"/>
        <color indexed="10"/>
        <rFont val="Arial"/>
        <family val="2"/>
      </rPr>
      <t>iniciar o</t>
    </r>
    <r>
      <rPr>
        <sz val="8"/>
        <rFont val="Arial"/>
        <family val="2"/>
      </rPr>
      <t xml:space="preserve"> completar esquema de 10 a 39 años</t>
    </r>
  </si>
  <si>
    <t>Nuevas(os) usuarias(os)</t>
  </si>
  <si>
    <t>Niños en Niñas y niños en control</t>
  </si>
  <si>
    <t>Personas embarazadas o puérperas, durante la búsqueda intencionada</t>
  </si>
  <si>
    <t>ACV20</t>
  </si>
  <si>
    <t>Partería profesional</t>
  </si>
  <si>
    <t>Partería técnica</t>
  </si>
  <si>
    <t>Supervisor(Aa)</t>
  </si>
  <si>
    <t>Médica(o) general</t>
  </si>
  <si>
    <t>Médica(o) de Unidad móvil</t>
  </si>
  <si>
    <t>Vigilancia entomológica verificación</t>
  </si>
  <si>
    <t>Version 2023  1.1</t>
  </si>
  <si>
    <t>UNIDAD 44</t>
  </si>
  <si>
    <t>UNIDAD 45</t>
  </si>
  <si>
    <t>UNIDAD 46</t>
  </si>
  <si>
    <t>UNIDAD 47</t>
  </si>
  <si>
    <t>UNIDAD 48</t>
  </si>
  <si>
    <t>UNIDAD 49</t>
  </si>
  <si>
    <t>UNIDAD 50</t>
  </si>
  <si>
    <t>UNIDAD 51</t>
  </si>
  <si>
    <t>UNIDAD 52</t>
  </si>
  <si>
    <t>UNIDAD 53</t>
  </si>
  <si>
    <t>UNIDAD 54</t>
  </si>
  <si>
    <t>UNIDAD 55</t>
  </si>
  <si>
    <t>UNIDAD 56</t>
  </si>
  <si>
    <t>UNIDAD 57</t>
  </si>
  <si>
    <t>UNIDAD 58</t>
  </si>
  <si>
    <t>UNIDAD 59</t>
  </si>
  <si>
    <t>UNIDAD 60</t>
  </si>
  <si>
    <t>UNIDAD 61</t>
  </si>
  <si>
    <t>UNIDAD 62</t>
  </si>
  <si>
    <t>UNIDAD 63</t>
  </si>
  <si>
    <t>UNIDAD 64</t>
  </si>
  <si>
    <t>UNIDAD 65</t>
  </si>
  <si>
    <t>UNIDAD 66</t>
  </si>
  <si>
    <t>UNIDAD 67</t>
  </si>
  <si>
    <t>UNIDAD 68</t>
  </si>
  <si>
    <t>UNIDAD 69</t>
  </si>
  <si>
    <t>UNIDAD 70</t>
  </si>
  <si>
    <t>UNIDAD 71</t>
  </si>
  <si>
    <t>UNIDAD 72</t>
  </si>
  <si>
    <t>UNIDAD 73</t>
  </si>
  <si>
    <t>UNIDAD 74</t>
  </si>
  <si>
    <t>UNIDAD 75</t>
  </si>
  <si>
    <t>UNIDAD 76</t>
  </si>
  <si>
    <t>UNIDAD 77</t>
  </si>
  <si>
    <t>UNIDAD 78</t>
  </si>
  <si>
    <t>UNIDAD 79</t>
  </si>
  <si>
    <t>UNIDAD 80</t>
  </si>
  <si>
    <t>UNIDAD 81</t>
  </si>
  <si>
    <t>UNIDAD 82</t>
  </si>
  <si>
    <t>UNIDAD 83</t>
  </si>
  <si>
    <t>UNIDAD 84</t>
  </si>
  <si>
    <t>UNIDAD 85</t>
  </si>
  <si>
    <t>UNIDAD 86</t>
  </si>
  <si>
    <t>UNIDAD 87</t>
  </si>
  <si>
    <t>UNIDAD 88</t>
  </si>
  <si>
    <t>UNIDAD 89</t>
  </si>
  <si>
    <t>UNIDAD 90</t>
  </si>
  <si>
    <t>UNIDAD 91</t>
  </si>
  <si>
    <t>UNIDAD 92</t>
  </si>
  <si>
    <t>UNIDAD 93</t>
  </si>
  <si>
    <t>UNIDAD 94</t>
  </si>
  <si>
    <t>UNIDAD 95</t>
  </si>
  <si>
    <t>UNIDAD 96</t>
  </si>
  <si>
    <t>UNIDAD 97</t>
  </si>
  <si>
    <t>UNIDAD 98</t>
  </si>
  <si>
    <t>UNIDAD 99</t>
  </si>
  <si>
    <t>UNIDAD 100</t>
  </si>
  <si>
    <t xml:space="preserve">UNIDAD 1 </t>
  </si>
  <si>
    <t>UNIDAD 2</t>
  </si>
  <si>
    <t>UNIDAD 3</t>
  </si>
  <si>
    <t>UNIDAD 4</t>
  </si>
  <si>
    <t>UNIDAD 5</t>
  </si>
  <si>
    <t>UNIDAD 6</t>
  </si>
  <si>
    <t>UNIDAD 7</t>
  </si>
  <si>
    <t>UNIDAD 8</t>
  </si>
  <si>
    <t>UNIDAD 9</t>
  </si>
  <si>
    <t>UNIDAD 10</t>
  </si>
  <si>
    <t>UNIDAD 11</t>
  </si>
  <si>
    <t>UNIDAD 12</t>
  </si>
  <si>
    <t>UNIDAD 13</t>
  </si>
  <si>
    <t>UNIDAD 14</t>
  </si>
  <si>
    <t>UNIDAD 15</t>
  </si>
  <si>
    <t>UNIDAD 16</t>
  </si>
  <si>
    <t>UNIDAD 17</t>
  </si>
  <si>
    <t>UNIDAD 18</t>
  </si>
  <si>
    <t>UNIDAD 19</t>
  </si>
  <si>
    <t>UNIDAD 20</t>
  </si>
  <si>
    <t>UNIDAD 21</t>
  </si>
  <si>
    <t>UNIDAD 22</t>
  </si>
  <si>
    <t>UNIDAD 23</t>
  </si>
  <si>
    <t>UNIDAD 24</t>
  </si>
  <si>
    <t>UNIDAD 25</t>
  </si>
  <si>
    <t>UNIDAD 26</t>
  </si>
  <si>
    <t>UNIDAD 27</t>
  </si>
  <si>
    <t>UNIDAD 28</t>
  </si>
  <si>
    <t>UNIDAD 29</t>
  </si>
  <si>
    <t>UNIDAD 30</t>
  </si>
  <si>
    <t>UNIDAD 31</t>
  </si>
  <si>
    <t>UNIDAD 32</t>
  </si>
  <si>
    <t>UNIDAD 33</t>
  </si>
  <si>
    <t>UNIDAD 34</t>
  </si>
  <si>
    <t>UNIDAD 35</t>
  </si>
  <si>
    <t>UNIDAD 36</t>
  </si>
  <si>
    <t>UNIDAD 37</t>
  </si>
  <si>
    <t>UNIDAD 38</t>
  </si>
  <si>
    <t>UNIDAD 39</t>
  </si>
  <si>
    <t>UNIDAD 40</t>
  </si>
  <si>
    <t>UNIDAD 41</t>
  </si>
  <si>
    <t>UNIDAD 42</t>
  </si>
  <si>
    <t>UNIDAD 43</t>
  </si>
  <si>
    <t>(PCE08 + PCE09 + PCE10 + PCE11)</t>
  </si>
  <si>
    <t>(PFI33)</t>
  </si>
  <si>
    <t>(PFA23)</t>
  </si>
  <si>
    <t>(PFA24)</t>
  </si>
  <si>
    <t>(UMI23)</t>
  </si>
  <si>
    <t>(UMI24)</t>
  </si>
  <si>
    <t>(PFD23)</t>
  </si>
  <si>
    <t>(PFD24)</t>
  </si>
  <si>
    <t xml:space="preserve">(GAP32 + GAP33 + GAP34 +GAP35 + GAP36) </t>
  </si>
  <si>
    <t>(PRE16)</t>
  </si>
  <si>
    <t>(PRI16)</t>
  </si>
  <si>
    <t>(SEC16)</t>
  </si>
  <si>
    <t>(MES05)</t>
  </si>
  <si>
    <t>(HUE14 + HUE15 + HUE16 + HUE17 + HUE18)</t>
  </si>
  <si>
    <t>(FPF22)</t>
  </si>
  <si>
    <t>(FPF23)</t>
  </si>
  <si>
    <t>(FPF12)</t>
  </si>
  <si>
    <t>(FPF13)</t>
  </si>
  <si>
    <t>(FPF14)</t>
  </si>
  <si>
    <t>(FPF15)</t>
  </si>
  <si>
    <t>(FPF16)</t>
  </si>
  <si>
    <t>(FPF17)</t>
  </si>
  <si>
    <t>(FPF18)</t>
  </si>
  <si>
    <t>(FPF19)</t>
  </si>
  <si>
    <t>(FUE45)</t>
  </si>
  <si>
    <t>(FUE50)</t>
  </si>
  <si>
    <t>(FUE16)</t>
  </si>
  <si>
    <t>(FUE47)</t>
  </si>
  <si>
    <t>(FUP35)</t>
  </si>
  <si>
    <t>(FUE33)</t>
  </si>
  <si>
    <t xml:space="preserve">= </t>
  </si>
  <si>
    <t xml:space="preserve"> (PFU03)</t>
  </si>
  <si>
    <t xml:space="preserve"> (PFU24)</t>
  </si>
  <si>
    <t xml:space="preserve"> (PFU23)</t>
  </si>
  <si>
    <t>(GAP27 + GAP28 + GAP29 + GAP30)</t>
  </si>
  <si>
    <t xml:space="preserve"> (PRE17)</t>
  </si>
  <si>
    <t xml:space="preserve"> (PRI17)</t>
  </si>
  <si>
    <t xml:space="preserve"> (SEC17)</t>
  </si>
  <si>
    <t xml:space="preserve"> (MES06)</t>
  </si>
  <si>
    <t xml:space="preserve"> (HUE02)</t>
  </si>
  <si>
    <t xml:space="preserve"> (HUE05)</t>
  </si>
  <si>
    <t xml:space="preserve"> (HUE14 + HUE15 + HUE16 + HUE17 + HUE18)</t>
  </si>
  <si>
    <t xml:space="preserve"> (FPF20)</t>
  </si>
  <si>
    <t xml:space="preserve"> (FPF21)</t>
  </si>
  <si>
    <t xml:space="preserve"> (FUE08)</t>
  </si>
  <si>
    <t xml:space="preserve"> (FUE07)</t>
  </si>
  <si>
    <t xml:space="preserve"> (FUE19 + FUE40 + FUE41)</t>
  </si>
  <si>
    <t xml:space="preserve"> (FUP06 + FUP07)</t>
  </si>
  <si>
    <t xml:space="preserve"> (FUE10)</t>
  </si>
  <si>
    <t xml:space="preserve">&lt;= </t>
  </si>
  <si>
    <t xml:space="preserve"> (FUF34 + FUF42 + FPF10)</t>
  </si>
  <si>
    <t xml:space="preserve"> (FUF43 + FUF51 + FPF11)</t>
  </si>
  <si>
    <t>(PBJ76)</t>
  </si>
  <si>
    <t xml:space="preserve"> (PBJ73 + PBJ74)</t>
  </si>
  <si>
    <t>(PBJ80)</t>
  </si>
  <si>
    <t xml:space="preserve"> (PBJ77 + PBJ78)</t>
  </si>
  <si>
    <t>CLUES1</t>
  </si>
  <si>
    <t>CLUES2</t>
  </si>
  <si>
    <t>CLUES3</t>
  </si>
  <si>
    <t>CLUES4</t>
  </si>
  <si>
    <t>CLUES5</t>
  </si>
  <si>
    <t>CLUES6</t>
  </si>
  <si>
    <t>CLUES7</t>
  </si>
  <si>
    <t>CLUES8</t>
  </si>
  <si>
    <t>CLUES9</t>
  </si>
  <si>
    <t>CLUES10</t>
  </si>
  <si>
    <t>CLUES11</t>
  </si>
  <si>
    <t>CLUES12</t>
  </si>
  <si>
    <t>CLUES13</t>
  </si>
  <si>
    <t>CLUES14</t>
  </si>
  <si>
    <t>CLUES15</t>
  </si>
  <si>
    <t>CLUES16</t>
  </si>
  <si>
    <t>CLUES17</t>
  </si>
  <si>
    <t>CLUES18</t>
  </si>
  <si>
    <t>CLUES19</t>
  </si>
  <si>
    <t>CLUES20</t>
  </si>
  <si>
    <t>CLUES21</t>
  </si>
  <si>
    <t>CLUES22</t>
  </si>
  <si>
    <t>CLUES23</t>
  </si>
  <si>
    <t>CLUES24</t>
  </si>
  <si>
    <t>CLUES25</t>
  </si>
  <si>
    <t>CLUES26</t>
  </si>
  <si>
    <t>CLUES27</t>
  </si>
  <si>
    <t>CLUES28</t>
  </si>
  <si>
    <t>CLUES29</t>
  </si>
  <si>
    <t>CLUES30</t>
  </si>
  <si>
    <t>CLUES31</t>
  </si>
  <si>
    <t>CLUES32</t>
  </si>
  <si>
    <t>CLUES33</t>
  </si>
  <si>
    <t>CLUES34</t>
  </si>
  <si>
    <t>CLUES35</t>
  </si>
  <si>
    <t>CLUES36</t>
  </si>
  <si>
    <t>CLUES37</t>
  </si>
  <si>
    <t>CLUES38</t>
  </si>
  <si>
    <t>CLUES39</t>
  </si>
  <si>
    <t>CLUES40</t>
  </si>
  <si>
    <t>CLUES41</t>
  </si>
  <si>
    <t>CLUES42</t>
  </si>
  <si>
    <t>CLUES43</t>
  </si>
  <si>
    <t>CLUES44</t>
  </si>
  <si>
    <t>CLUES45</t>
  </si>
  <si>
    <t>CLUES46</t>
  </si>
  <si>
    <t>CLUES47</t>
  </si>
  <si>
    <t>CLUES48</t>
  </si>
  <si>
    <t>CLUES49</t>
  </si>
  <si>
    <t>CLUES50</t>
  </si>
  <si>
    <t>CLUES51</t>
  </si>
  <si>
    <t>CLUES52</t>
  </si>
  <si>
    <t>CLUES53</t>
  </si>
  <si>
    <t>CLUES54</t>
  </si>
  <si>
    <t>CLUES55</t>
  </si>
  <si>
    <t>CLUES56</t>
  </si>
  <si>
    <t>CLUES57</t>
  </si>
  <si>
    <t>CLUES58</t>
  </si>
  <si>
    <t>CLUES59</t>
  </si>
  <si>
    <t>CLUES60</t>
  </si>
  <si>
    <t>CLUES61</t>
  </si>
  <si>
    <t>CLUES62</t>
  </si>
  <si>
    <t>CLUES63</t>
  </si>
  <si>
    <t>CLUES64</t>
  </si>
  <si>
    <t>CLUES65</t>
  </si>
  <si>
    <t>CLUES66</t>
  </si>
  <si>
    <t>CLUES67</t>
  </si>
  <si>
    <t>CLUES68</t>
  </si>
  <si>
    <t>CLUES69</t>
  </si>
  <si>
    <t>CLUES70</t>
  </si>
  <si>
    <t>CLUES71</t>
  </si>
  <si>
    <t>CLUES72</t>
  </si>
  <si>
    <t>CLUES73</t>
  </si>
  <si>
    <t>CLUES74</t>
  </si>
  <si>
    <t>CLUES75</t>
  </si>
  <si>
    <t>CLUES76</t>
  </si>
  <si>
    <t>CLUES77</t>
  </si>
  <si>
    <t>CLUES78</t>
  </si>
  <si>
    <t>CLUES79</t>
  </si>
  <si>
    <t>CLUES80</t>
  </si>
  <si>
    <t>CLUES81</t>
  </si>
  <si>
    <t>CLUES82</t>
  </si>
  <si>
    <t>CLUES83</t>
  </si>
  <si>
    <t>CLUES84</t>
  </si>
  <si>
    <t>CLUES85</t>
  </si>
  <si>
    <t>CLUES86</t>
  </si>
  <si>
    <t>CLUES87</t>
  </si>
  <si>
    <t>CLUES88</t>
  </si>
  <si>
    <t>CLUES89</t>
  </si>
  <si>
    <t>CLUES90</t>
  </si>
  <si>
    <t>CLUES91</t>
  </si>
  <si>
    <t>CLUES92</t>
  </si>
  <si>
    <t>CLUES93</t>
  </si>
  <si>
    <t>CLUES94</t>
  </si>
  <si>
    <t>CLUES95</t>
  </si>
  <si>
    <t>CLUES96</t>
  </si>
  <si>
    <t>CLUES97</t>
  </si>
  <si>
    <t>CLUES98</t>
  </si>
  <si>
    <t>CLUES99</t>
  </si>
  <si>
    <t>CLUES100</t>
  </si>
  <si>
    <t>nforme de Actividades Realizadas para el 
Control de la Leishmaniasis SINBA-SIS-LE</t>
  </si>
  <si>
    <t>193 Control de la Leishmaniasis</t>
  </si>
  <si>
    <t>Casos probables</t>
  </si>
  <si>
    <t>LEI31</t>
  </si>
  <si>
    <t>Sólo Clínicos</t>
  </si>
  <si>
    <t>LEI01</t>
  </si>
  <si>
    <t>Sólo Parasitoscópicos</t>
  </si>
  <si>
    <t>LEI02</t>
  </si>
  <si>
    <t>Sólo IDR</t>
  </si>
  <si>
    <t>LEI03</t>
  </si>
  <si>
    <t>Otro medio</t>
  </si>
  <si>
    <t>LEI04</t>
  </si>
  <si>
    <t>Casos según forma clínica</t>
  </si>
  <si>
    <t>Cutánea localizada</t>
  </si>
  <si>
    <t>LEI05</t>
  </si>
  <si>
    <t>Cutánea difusa</t>
  </si>
  <si>
    <t>LEI06</t>
  </si>
  <si>
    <t>Mucocutánea</t>
  </si>
  <si>
    <t>LEI07</t>
  </si>
  <si>
    <t>Visceral</t>
  </si>
  <si>
    <t>LEI08</t>
  </si>
  <si>
    <t>Tratados</t>
  </si>
  <si>
    <t>LEI09</t>
  </si>
  <si>
    <t>LEI10</t>
  </si>
  <si>
    <t>Tratamientos ministrados</t>
  </si>
  <si>
    <t>Antimoniales intralesional</t>
  </si>
  <si>
    <t>LEI11</t>
  </si>
  <si>
    <t>Antimoniales sistémico</t>
  </si>
  <si>
    <t>LEI12</t>
  </si>
  <si>
    <t>Termocirugía</t>
  </si>
  <si>
    <t>LEI13</t>
  </si>
  <si>
    <t>Ampolletas empleadas</t>
  </si>
  <si>
    <t>Intralesional</t>
  </si>
  <si>
    <t>LEI14</t>
  </si>
  <si>
    <t>Sistémico</t>
  </si>
  <si>
    <t>LEI15</t>
  </si>
  <si>
    <t>Parasitoscópicos</t>
  </si>
  <si>
    <t>LEI17</t>
  </si>
  <si>
    <t>Intradermorreacción</t>
  </si>
  <si>
    <t>LEI18</t>
  </si>
  <si>
    <t>LEI20</t>
  </si>
  <si>
    <t>Búsqueda de casos</t>
  </si>
  <si>
    <t>LEI21</t>
  </si>
  <si>
    <t>Población existente</t>
  </si>
  <si>
    <t>LEI22</t>
  </si>
  <si>
    <t>Sospechosos investigados</t>
  </si>
  <si>
    <t>LEI23</t>
  </si>
  <si>
    <t>Viviendas visitadas</t>
  </si>
  <si>
    <t>LEI24</t>
  </si>
  <si>
    <t>Encuestas entomológicas</t>
  </si>
  <si>
    <t>LEI25</t>
  </si>
  <si>
    <t>Focos trabajados</t>
  </si>
  <si>
    <t>LEI32</t>
  </si>
  <si>
    <t>Focos positivos</t>
  </si>
  <si>
    <t>LEI33</t>
  </si>
  <si>
    <t>A personal profesional y técnico</t>
  </si>
  <si>
    <t>LEI34</t>
  </si>
  <si>
    <t>Comunidad y sector turismo</t>
  </si>
  <si>
    <t>LEI35</t>
  </si>
  <si>
    <t>(LEI01 + LEI02 + LEI03 + LEI04)</t>
  </si>
  <si>
    <t>(LEI05 + LEI06 + LEI07 + LEI08)</t>
  </si>
  <si>
    <t>UNIDAD 101</t>
  </si>
  <si>
    <t>CLUES101</t>
  </si>
  <si>
    <t>UNIDAD 102</t>
  </si>
  <si>
    <t>CLUES102</t>
  </si>
  <si>
    <t>UNIDAD 103</t>
  </si>
  <si>
    <t>CLUES103</t>
  </si>
  <si>
    <t>UNIDAD 104</t>
  </si>
  <si>
    <t>CLUES104</t>
  </si>
  <si>
    <t>UNIDAD 105</t>
  </si>
  <si>
    <t>CLUES105</t>
  </si>
  <si>
    <t>UNIDAD 106</t>
  </si>
  <si>
    <t>CLUES106</t>
  </si>
  <si>
    <t>UNIDAD 107</t>
  </si>
  <si>
    <t>CLUES107</t>
  </si>
  <si>
    <t>UNIDAD 108</t>
  </si>
  <si>
    <t>CLUES108</t>
  </si>
  <si>
    <t>UNIDAD 109</t>
  </si>
  <si>
    <t>CLUES109</t>
  </si>
  <si>
    <t>UNIDAD 110</t>
  </si>
  <si>
    <t>CLUES110</t>
  </si>
  <si>
    <t>UNIDAD 111</t>
  </si>
  <si>
    <t>CLUES111</t>
  </si>
  <si>
    <t>UNIDAD 112</t>
  </si>
  <si>
    <t>CLUES112</t>
  </si>
  <si>
    <t>UNIDAD 113</t>
  </si>
  <si>
    <t>CLUES113</t>
  </si>
  <si>
    <t>UNIDAD 114</t>
  </si>
  <si>
    <t>CLUES114</t>
  </si>
  <si>
    <t>UNIDAD 115</t>
  </si>
  <si>
    <t>CLUES115</t>
  </si>
  <si>
    <t>UNIDAD 116</t>
  </si>
  <si>
    <t>CLUES116</t>
  </si>
  <si>
    <t>UNIDAD 117</t>
  </si>
  <si>
    <t>CLUES117</t>
  </si>
  <si>
    <t>UNIDAD 118</t>
  </si>
  <si>
    <t>CLUES118</t>
  </si>
  <si>
    <t>UNIDAD 119</t>
  </si>
  <si>
    <t>CLUES119</t>
  </si>
  <si>
    <t>UNIDAD 120</t>
  </si>
  <si>
    <t>CLUES120</t>
  </si>
  <si>
    <t>UNIDAD 121</t>
  </si>
  <si>
    <t>CLUES121</t>
  </si>
  <si>
    <t>UNIDAD 122</t>
  </si>
  <si>
    <t>CLUES122</t>
  </si>
  <si>
    <t>UNIDAD 123</t>
  </si>
  <si>
    <t>CLUES123</t>
  </si>
  <si>
    <t>UNIDAD 124</t>
  </si>
  <si>
    <t>CLUES124</t>
  </si>
  <si>
    <t>UNIDAD 125</t>
  </si>
  <si>
    <t>CLUES125</t>
  </si>
  <si>
    <t>UNIDAD 126</t>
  </si>
  <si>
    <t>CLUES126</t>
  </si>
  <si>
    <t>UNIDAD 127</t>
  </si>
  <si>
    <t>CLUES127</t>
  </si>
  <si>
    <t>UNIDAD 128</t>
  </si>
  <si>
    <t>CLUES128</t>
  </si>
  <si>
    <t>UNIDAD 129</t>
  </si>
  <si>
    <t>CLUES129</t>
  </si>
  <si>
    <t>UNIDAD 130</t>
  </si>
  <si>
    <t>CLUES130</t>
  </si>
  <si>
    <t>UNIDAD 131</t>
  </si>
  <si>
    <t>CLUES131</t>
  </si>
  <si>
    <t>UNIDAD 132</t>
  </si>
  <si>
    <t>CLUES132</t>
  </si>
  <si>
    <t>UNIDAD 133</t>
  </si>
  <si>
    <t>CLUES133</t>
  </si>
  <si>
    <t>UNIDAD 134</t>
  </si>
  <si>
    <t>CLUES134</t>
  </si>
  <si>
    <t>UNIDAD 135</t>
  </si>
  <si>
    <t>CLUES135</t>
  </si>
  <si>
    <t>UNIDAD 136</t>
  </si>
  <si>
    <t>CLUES136</t>
  </si>
  <si>
    <t>UNIDAD 137</t>
  </si>
  <si>
    <t>CLUES137</t>
  </si>
  <si>
    <t>UNIDAD 138</t>
  </si>
  <si>
    <t>CLUES138</t>
  </si>
  <si>
    <t>UNIDAD 139</t>
  </si>
  <si>
    <t>CLUES139</t>
  </si>
  <si>
    <t>UNIDAD 140</t>
  </si>
  <si>
    <t>CLUES140</t>
  </si>
  <si>
    <t>UNIDAD 141</t>
  </si>
  <si>
    <t>CLUES141</t>
  </si>
  <si>
    <t>UNIDAD 142</t>
  </si>
  <si>
    <t>CLUES142</t>
  </si>
  <si>
    <t>UNIDAD 143</t>
  </si>
  <si>
    <t>CLUES143</t>
  </si>
  <si>
    <t>UNIDAD 144</t>
  </si>
  <si>
    <t>CLUES144</t>
  </si>
  <si>
    <t>UNIDAD 145</t>
  </si>
  <si>
    <t>CLUES145</t>
  </si>
  <si>
    <t>UNIDAD 146</t>
  </si>
  <si>
    <t>CLUES146</t>
  </si>
  <si>
    <t>UNIDAD 147</t>
  </si>
  <si>
    <t>CLUES147</t>
  </si>
  <si>
    <t>UNIDAD 148</t>
  </si>
  <si>
    <t>CLUES148</t>
  </si>
  <si>
    <t>UNIDAD 149</t>
  </si>
  <si>
    <t>CLUES149</t>
  </si>
  <si>
    <t>UNIDAD 150</t>
  </si>
  <si>
    <t>CLUES150</t>
  </si>
  <si>
    <t>UNIDAD 151</t>
  </si>
  <si>
    <t>CLUES151</t>
  </si>
  <si>
    <t>UNIDAD 152</t>
  </si>
  <si>
    <t>CLUES152</t>
  </si>
  <si>
    <t>UNIDAD 153</t>
  </si>
  <si>
    <t>CLUES153</t>
  </si>
  <si>
    <t>UNIDAD 154</t>
  </si>
  <si>
    <t>CLUES154</t>
  </si>
  <si>
    <t>UNIDAD 155</t>
  </si>
  <si>
    <t>CLUES155</t>
  </si>
  <si>
    <t>UNIDAD 156</t>
  </si>
  <si>
    <t>CLUES156</t>
  </si>
  <si>
    <t>UNIDAD 157</t>
  </si>
  <si>
    <t>CLUES157</t>
  </si>
  <si>
    <t>UNIDAD 158</t>
  </si>
  <si>
    <t>CLUES158</t>
  </si>
  <si>
    <t>UNIDAD 159</t>
  </si>
  <si>
    <t>CLUES159</t>
  </si>
  <si>
    <t>UNIDAD 160</t>
  </si>
  <si>
    <t>CLUES160</t>
  </si>
  <si>
    <t>UNIDAD 161</t>
  </si>
  <si>
    <t>CLUES161</t>
  </si>
  <si>
    <t>UNIDAD 162</t>
  </si>
  <si>
    <t>CLUES162</t>
  </si>
  <si>
    <t>UNIDAD 163</t>
  </si>
  <si>
    <t>CLUES163</t>
  </si>
  <si>
    <t>UNIDAD 164</t>
  </si>
  <si>
    <t>CLUES164</t>
  </si>
  <si>
    <t>UNIDAD 165</t>
  </si>
  <si>
    <t>CLUES165</t>
  </si>
  <si>
    <t>UNIDAD 166</t>
  </si>
  <si>
    <t>CLUES166</t>
  </si>
  <si>
    <t>UNIDAD 167</t>
  </si>
  <si>
    <t>CLUES167</t>
  </si>
  <si>
    <t>UNIDAD 168</t>
  </si>
  <si>
    <t>CLUES168</t>
  </si>
  <si>
    <t>UNIDAD 169</t>
  </si>
  <si>
    <t>CLUES169</t>
  </si>
  <si>
    <t>UNIDAD 170</t>
  </si>
  <si>
    <t>CLUES170</t>
  </si>
  <si>
    <t>UNIDAD 171</t>
  </si>
  <si>
    <t>CLUES171</t>
  </si>
  <si>
    <t>UNIDAD 172</t>
  </si>
  <si>
    <t>CLUES172</t>
  </si>
  <si>
    <t>UNIDAD 173</t>
  </si>
  <si>
    <t>CLUES173</t>
  </si>
  <si>
    <t>UNIDAD 174</t>
  </si>
  <si>
    <t>CLUES174</t>
  </si>
  <si>
    <t>UNIDAD 175</t>
  </si>
  <si>
    <t>CLUES175</t>
  </si>
  <si>
    <t>UNIDAD 176</t>
  </si>
  <si>
    <t>CLUES176</t>
  </si>
  <si>
    <t>UNIDAD 177</t>
  </si>
  <si>
    <t>CLUES177</t>
  </si>
  <si>
    <t>UNIDAD 178</t>
  </si>
  <si>
    <t>CLUES178</t>
  </si>
  <si>
    <t>UNIDAD 179</t>
  </si>
  <si>
    <t>CLUES179</t>
  </si>
  <si>
    <t>UNIDAD 180</t>
  </si>
  <si>
    <t>CLUES180</t>
  </si>
  <si>
    <t>UNIDAD 181</t>
  </si>
  <si>
    <t>CLUES181</t>
  </si>
  <si>
    <t>UNIDAD 182</t>
  </si>
  <si>
    <t>CLUES182</t>
  </si>
  <si>
    <t>UNIDAD 183</t>
  </si>
  <si>
    <t>CLUES183</t>
  </si>
  <si>
    <t>UNIDAD 184</t>
  </si>
  <si>
    <t>CLUES184</t>
  </si>
  <si>
    <t>UNIDAD 185</t>
  </si>
  <si>
    <t>CLUES185</t>
  </si>
  <si>
    <t>UNIDAD 186</t>
  </si>
  <si>
    <t>CLUES186</t>
  </si>
  <si>
    <t>UNIDAD 187</t>
  </si>
  <si>
    <t>CLUES187</t>
  </si>
  <si>
    <t>UNIDAD 188</t>
  </si>
  <si>
    <t>CLUES188</t>
  </si>
  <si>
    <t>UNIDAD 189</t>
  </si>
  <si>
    <t>CLUES189</t>
  </si>
  <si>
    <t>UNIDAD 190</t>
  </si>
  <si>
    <t>CLUES190</t>
  </si>
  <si>
    <t>UNIDAD 191</t>
  </si>
  <si>
    <t>CLUES191</t>
  </si>
  <si>
    <t>UNIDAD 192</t>
  </si>
  <si>
    <t>CLUES192</t>
  </si>
  <si>
    <t>UNIDAD 193</t>
  </si>
  <si>
    <t>CLUES193</t>
  </si>
  <si>
    <t>UNIDAD 194</t>
  </si>
  <si>
    <t>CLUES194</t>
  </si>
  <si>
    <t>UNIDAD 195</t>
  </si>
  <si>
    <t>CLUES195</t>
  </si>
  <si>
    <t>UNIDAD 196</t>
  </si>
  <si>
    <t>CLUES196</t>
  </si>
  <si>
    <t>UNIDAD 197</t>
  </si>
  <si>
    <t>CLUES197</t>
  </si>
  <si>
    <t>UNIDAD 198</t>
  </si>
  <si>
    <t>CLUES198</t>
  </si>
  <si>
    <t>UNIDAD 199</t>
  </si>
  <si>
    <t>CLUES199</t>
  </si>
  <si>
    <t>UNIDAD 200</t>
  </si>
  <si>
    <t>CLUES200</t>
  </si>
  <si>
    <t>Alumnas y alumnos con Cartilla Nacional de Salud</t>
  </si>
  <si>
    <t xml:space="preserve">Alumnas y alumnos con Cartilla Nacional de Salud </t>
  </si>
  <si>
    <t>283 Acciones preventivas durante el embarazo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</si>
</sst>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02">
    <font>
      <sz val="10"/>
      <name val="Arial"/>
      <family val="0"/>
    </font>
    <font>
      <sz val="11"/>
      <color indexed="8"/>
      <name val="Calibri"/>
      <family val="2"/>
    </font>
    <font>
      <sz val="8"/>
      <name val="Arial"/>
      <family val="2"/>
    </font>
    <font>
      <b/>
      <sz val="8"/>
      <name val="Arial"/>
      <family val="2"/>
    </font>
    <font>
      <b/>
      <sz val="10"/>
      <name val="Arial"/>
      <family val="2"/>
    </font>
    <font>
      <b/>
      <sz val="20"/>
      <name val="Arial"/>
      <family val="2"/>
    </font>
    <font>
      <sz val="9"/>
      <name val="Arial"/>
      <family val="2"/>
    </font>
    <font>
      <sz val="10"/>
      <name val="Verdana"/>
      <family val="2"/>
    </font>
    <font>
      <sz val="16"/>
      <name val="Arial"/>
      <family val="2"/>
    </font>
    <font>
      <u val="single"/>
      <sz val="10"/>
      <color indexed="12"/>
      <name val="Arial"/>
      <family val="2"/>
    </font>
    <font>
      <b/>
      <sz val="11"/>
      <name val="Arial"/>
      <family val="2"/>
    </font>
    <font>
      <b/>
      <sz val="9"/>
      <name val="Arial"/>
      <family val="2"/>
    </font>
    <font>
      <sz val="10"/>
      <name val="Calibri"/>
      <family val="2"/>
    </font>
    <font>
      <vertAlign val="superscript"/>
      <sz val="8"/>
      <name val="Arial"/>
      <family val="2"/>
    </font>
    <font>
      <b/>
      <sz val="12"/>
      <name val="Arial"/>
      <family val="2"/>
    </font>
    <font>
      <b/>
      <sz val="7"/>
      <name val="Arial"/>
      <family val="2"/>
    </font>
    <font>
      <sz val="8"/>
      <name val="Calibri"/>
      <family val="2"/>
    </font>
    <font>
      <strike/>
      <sz val="8"/>
      <name val="Arial"/>
      <family val="2"/>
    </font>
    <font>
      <sz val="12"/>
      <name val="Verdana"/>
      <family val="2"/>
    </font>
    <font>
      <sz val="36"/>
      <name val="Arial"/>
      <family val="2"/>
    </font>
    <font>
      <b/>
      <sz val="36"/>
      <color indexed="9"/>
      <name val="Arial"/>
      <family val="2"/>
    </font>
    <font>
      <b/>
      <sz val="36"/>
      <color indexed="62"/>
      <name val="Arial"/>
      <family val="2"/>
    </font>
    <font>
      <sz val="11"/>
      <name val="Arial"/>
      <family val="2"/>
    </font>
    <font>
      <b/>
      <sz val="16"/>
      <color indexed="9"/>
      <name val="Arial"/>
      <family val="2"/>
    </font>
    <font>
      <sz val="16"/>
      <color indexed="53"/>
      <name val="Arial"/>
      <family val="2"/>
    </font>
    <font>
      <sz val="7"/>
      <name val="Arial"/>
      <family val="2"/>
    </font>
    <font>
      <b/>
      <sz val="7.9"/>
      <name val="Arial"/>
      <family val="2"/>
    </font>
    <font>
      <strike/>
      <sz val="10"/>
      <name val="Arial"/>
      <family val="2"/>
    </font>
    <font>
      <sz val="8"/>
      <color indexed="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family val="2"/>
    </font>
    <font>
      <u val="single"/>
      <sz val="11"/>
      <color indexed="62"/>
      <name val="Arial"/>
      <family val="2"/>
    </font>
    <font>
      <b/>
      <sz val="14"/>
      <color indexed="8"/>
      <name val="Arial"/>
      <family val="2"/>
    </font>
    <font>
      <sz val="8"/>
      <color indexed="8"/>
      <name val="Arial"/>
      <family val="2"/>
    </font>
    <font>
      <b/>
      <sz val="8"/>
      <color indexed="8"/>
      <name val="Arial"/>
      <family val="2"/>
    </font>
    <font>
      <b/>
      <sz val="10"/>
      <color indexed="8"/>
      <name val="Arial"/>
      <family val="2"/>
    </font>
    <font>
      <b/>
      <sz val="9"/>
      <color indexed="8"/>
      <name val="Arial"/>
      <family val="2"/>
    </font>
    <font>
      <sz val="12"/>
      <color indexed="8"/>
      <name val="Arial"/>
      <family val="2"/>
    </font>
    <font>
      <sz val="9"/>
      <color indexed="8"/>
      <name val="Arial"/>
      <family val="2"/>
    </font>
    <font>
      <sz val="7"/>
      <color indexed="8"/>
      <name val="Arial"/>
      <family val="2"/>
    </font>
    <font>
      <sz val="11"/>
      <color indexed="62"/>
      <name val="Arial"/>
      <family val="2"/>
    </font>
    <font>
      <b/>
      <sz val="12"/>
      <color indexed="10"/>
      <name val="Arial"/>
      <family val="2"/>
    </font>
    <font>
      <b/>
      <sz val="11"/>
      <color indexed="8"/>
      <name val="Arial"/>
      <family val="2"/>
    </font>
    <font>
      <b/>
      <sz val="10"/>
      <color indexed="10"/>
      <name val="Arial"/>
      <family val="2"/>
    </font>
    <font>
      <sz val="8"/>
      <name val="Segoe UI"/>
      <family val="2"/>
    </font>
    <font>
      <b/>
      <sz val="11"/>
      <color indexed="10"/>
      <name val="Calibri"/>
      <family val="2"/>
    </font>
    <font>
      <u val="single"/>
      <sz val="11"/>
      <color indexed="8"/>
      <name val="Calibri"/>
      <family val="2"/>
    </font>
    <font>
      <b/>
      <sz val="11"/>
      <color indexed="60"/>
      <name val="Calibri"/>
      <family val="2"/>
    </font>
    <font>
      <b/>
      <sz val="11"/>
      <color indexed="30"/>
      <name val="Calibri"/>
      <family val="2"/>
    </font>
    <font>
      <b/>
      <sz val="11"/>
      <color indexed="17"/>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sz val="10"/>
      <color theme="1"/>
      <name val="Arial"/>
      <family val="2"/>
    </font>
    <font>
      <u val="single"/>
      <sz val="11"/>
      <color theme="4" tint="-0.24997000396251678"/>
      <name val="Arial"/>
      <family val="2"/>
    </font>
    <font>
      <b/>
      <sz val="14"/>
      <color theme="1"/>
      <name val="Arial"/>
      <family val="2"/>
    </font>
    <font>
      <sz val="8"/>
      <color theme="1"/>
      <name val="Arial"/>
      <family val="2"/>
    </font>
    <font>
      <b/>
      <sz val="8"/>
      <color theme="1"/>
      <name val="Arial"/>
      <family val="2"/>
    </font>
    <font>
      <b/>
      <sz val="10"/>
      <color theme="1"/>
      <name val="Arial"/>
      <family val="2"/>
    </font>
    <font>
      <b/>
      <sz val="9"/>
      <color theme="1"/>
      <name val="Arial"/>
      <family val="2"/>
    </font>
    <font>
      <sz val="12"/>
      <color theme="1"/>
      <name val="Arial"/>
      <family val="2"/>
    </font>
    <font>
      <sz val="9"/>
      <color theme="1"/>
      <name val="Arial"/>
      <family val="2"/>
    </font>
    <font>
      <sz val="8"/>
      <color rgb="FFFF0000"/>
      <name val="Arial"/>
      <family val="2"/>
    </font>
    <font>
      <sz val="7"/>
      <color theme="1"/>
      <name val="Arial"/>
      <family val="2"/>
    </font>
    <font>
      <sz val="11"/>
      <color theme="4" tint="-0.24997000396251678"/>
      <name val="Arial"/>
      <family val="2"/>
    </font>
    <font>
      <sz val="11"/>
      <color theme="4" tint="-0.24997000396251678"/>
      <name val="Calibri"/>
      <family val="2"/>
    </font>
    <font>
      <b/>
      <sz val="12"/>
      <color rgb="FFFF0000"/>
      <name val="Arial"/>
      <family val="2"/>
    </font>
    <font>
      <b/>
      <sz val="11"/>
      <color theme="1"/>
      <name val="Arial"/>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indexed="62"/>
        <bgColor indexed="64"/>
      </patternFill>
    </fill>
    <fill>
      <patternFill patternType="solid">
        <fgColor indexed="53"/>
        <bgColor indexed="64"/>
      </patternFill>
    </fill>
    <fill>
      <patternFill patternType="solid">
        <fgColor rgb="FFFFFFFF"/>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thin"/>
    </border>
    <border>
      <left/>
      <right style="medium"/>
      <top style="medium"/>
      <bottom style="thin"/>
    </border>
    <border>
      <left/>
      <right/>
      <top style="thin"/>
      <bottom style="thin"/>
    </border>
    <border>
      <left/>
      <right/>
      <top style="thin"/>
      <bottom/>
    </border>
    <border>
      <left/>
      <right/>
      <top style="thin"/>
      <bottom style="medium"/>
    </border>
    <border>
      <left style="medium"/>
      <right/>
      <top style="medium"/>
      <bottom style="thin"/>
    </border>
    <border>
      <left/>
      <right style="medium"/>
      <top style="thin"/>
      <bottom style="thin"/>
    </border>
    <border>
      <left style="medium"/>
      <right/>
      <top/>
      <bottom style="thin"/>
    </border>
    <border>
      <left/>
      <right/>
      <top/>
      <bottom style="thin"/>
    </border>
    <border>
      <left style="medium"/>
      <right/>
      <top style="thin"/>
      <bottom style="thin"/>
    </border>
    <border>
      <left style="medium"/>
      <right/>
      <top style="thin"/>
      <bottom style="medium"/>
    </border>
    <border>
      <left style="medium"/>
      <right/>
      <top style="thin"/>
      <bottom/>
    </border>
    <border>
      <left style="medium"/>
      <right style="medium"/>
      <top style="medium"/>
      <bottom style="thin"/>
    </border>
    <border>
      <left style="medium"/>
      <right style="medium"/>
      <top style="thin"/>
      <bottom style="thin"/>
    </border>
    <border>
      <left style="medium"/>
      <right style="medium"/>
      <top/>
      <bottom/>
    </border>
    <border>
      <left style="medium"/>
      <right style="medium"/>
      <top style="thin"/>
      <bottom/>
    </border>
    <border>
      <left style="medium"/>
      <right style="medium"/>
      <top style="thin"/>
      <bottom style="medium"/>
    </border>
    <border>
      <left style="medium"/>
      <right style="medium"/>
      <top/>
      <bottom style="thin"/>
    </border>
    <border>
      <left style="medium"/>
      <right style="medium"/>
      <top/>
      <bottom style="medium"/>
    </border>
    <border>
      <left style="medium"/>
      <right style="medium"/>
      <top style="medium"/>
      <bottom style="medium"/>
    </border>
    <border>
      <left style="medium"/>
      <right style="medium"/>
      <top style="medium"/>
      <bottom/>
    </border>
    <border>
      <left/>
      <right style="medium"/>
      <top style="thin"/>
      <bottom style="medium"/>
    </border>
    <border>
      <left style="thin"/>
      <right style="thin"/>
      <top style="thin"/>
      <bottom style="thin"/>
    </border>
    <border>
      <left/>
      <right/>
      <top style="medium"/>
      <bottom style="medium"/>
    </border>
    <border>
      <left style="medium"/>
      <right/>
      <top style="medium"/>
      <bottom/>
    </border>
    <border>
      <left style="medium"/>
      <right/>
      <top style="medium"/>
      <bottom style="medium"/>
    </border>
    <border>
      <left/>
      <right style="medium"/>
      <top style="thin"/>
      <bottom/>
    </border>
    <border>
      <left/>
      <right/>
      <top/>
      <bottom style="medium"/>
    </border>
    <border>
      <left style="thin"/>
      <right/>
      <top style="medium"/>
      <bottom/>
    </border>
    <border>
      <left/>
      <right style="medium"/>
      <top style="medium"/>
      <bottom/>
    </border>
    <border>
      <left style="thin"/>
      <right/>
      <top style="medium"/>
      <bottom style="thin"/>
    </border>
    <border>
      <left style="thin"/>
      <right/>
      <top style="thin"/>
      <bottom style="thin"/>
    </border>
    <border>
      <left style="thin"/>
      <right/>
      <top style="thin"/>
      <bottom style="medium"/>
    </border>
    <border>
      <left style="thin"/>
      <right>
        <color indexed="63"/>
      </right>
      <top>
        <color indexed="63"/>
      </top>
      <bottom>
        <color indexed="63"/>
      </bottom>
    </border>
    <border>
      <left/>
      <right style="medium"/>
      <top/>
      <bottom/>
    </border>
    <border>
      <left style="medium"/>
      <right style="thin"/>
      <top style="thin"/>
      <bottom style="medium"/>
    </border>
    <border>
      <left style="medium"/>
      <right/>
      <top/>
      <bottom style="medium"/>
    </border>
    <border>
      <left style="medium"/>
      <right/>
      <top/>
      <bottom/>
    </border>
    <border>
      <left style="thin"/>
      <right/>
      <top style="thin"/>
      <bottom/>
    </border>
    <border>
      <left/>
      <right style="medium"/>
      <top/>
      <bottom style="thin"/>
    </border>
    <border>
      <left/>
      <right style="medium"/>
      <top style="medium"/>
      <bottom style="medium"/>
    </border>
    <border>
      <left/>
      <right style="thin"/>
      <top/>
      <bottom style="thin"/>
    </border>
    <border>
      <left/>
      <right style="thin"/>
      <top style="medium"/>
      <bottom style="thin"/>
    </border>
    <border>
      <left/>
      <right style="thin"/>
      <top style="thin"/>
      <bottom/>
    </border>
    <border>
      <left/>
      <right style="medium"/>
      <top/>
      <bottom style="medium"/>
    </border>
    <border>
      <left style="medium"/>
      <right style="thin"/>
      <top/>
      <bottom style="thin"/>
    </border>
    <border>
      <left style="medium"/>
      <right style="thin"/>
      <top style="medium"/>
      <bottom style="thin"/>
    </border>
    <border>
      <left style="thin"/>
      <right style="medium"/>
      <top style="thin"/>
      <bottom style="thin"/>
    </border>
    <border>
      <left style="medium"/>
      <right style="thin"/>
      <top style="thin"/>
      <bottom style="thin"/>
    </border>
    <border>
      <left style="medium"/>
      <right style="thin"/>
      <top style="medium"/>
      <bottom/>
    </border>
    <border>
      <left style="thin"/>
      <right style="medium"/>
      <top style="medium"/>
      <bottom style="thin"/>
    </border>
    <border>
      <left style="thin"/>
      <right style="medium"/>
      <top style="thin"/>
      <bottom/>
    </border>
    <border>
      <left style="thin"/>
      <right style="medium"/>
      <top style="thin"/>
      <bottom style="medium"/>
    </border>
    <border>
      <left style="thin"/>
      <right style="medium"/>
      <top/>
      <bottom style="thin"/>
    </border>
    <border>
      <left/>
      <right/>
      <top style="medium"/>
      <bottom/>
    </border>
    <border>
      <left style="thin"/>
      <right/>
      <top/>
      <bottom style="thin"/>
    </border>
    <border>
      <left style="thin"/>
      <right style="thin"/>
      <top>
        <color indexed="63"/>
      </top>
      <bottom>
        <color indexed="63"/>
      </bottom>
    </border>
    <border>
      <left style="medium"/>
      <right style="thin"/>
      <top style="thin"/>
      <bottom/>
    </border>
    <border>
      <left>
        <color indexed="63"/>
      </left>
      <right style="thin"/>
      <top style="medium"/>
      <bottom style="medium"/>
    </border>
    <border>
      <left style="medium"/>
      <right style="thin"/>
      <top/>
      <bottom/>
    </border>
    <border>
      <left style="medium"/>
      <right style="thin"/>
      <top/>
      <bottom style="medium"/>
    </border>
    <border>
      <left/>
      <right style="thin"/>
      <top style="medium"/>
      <bottom/>
    </border>
    <border>
      <left/>
      <right style="thin"/>
      <top/>
      <bottom/>
    </border>
    <border>
      <left/>
      <right style="thin"/>
      <top/>
      <bottom style="medium"/>
    </border>
    <border>
      <left style="thin"/>
      <right/>
      <top/>
      <bottom style="medium"/>
    </border>
    <border>
      <left style="medium"/>
      <right style="thin"/>
      <top style="medium"/>
      <bottom style="medium"/>
    </border>
    <border>
      <left style="thin"/>
      <right style="thin"/>
      <top style="medium"/>
      <bottom>
        <color indexed="63"/>
      </bottom>
    </border>
    <border>
      <left style="thin"/>
      <right style="thin"/>
      <top>
        <color indexed="63"/>
      </top>
      <bottom style="medium"/>
    </border>
    <border>
      <left style="thin"/>
      <right style="thin"/>
      <top style="thin"/>
      <bottom/>
    </border>
    <border>
      <left style="thin"/>
      <right style="thin"/>
      <top/>
      <bottom style="thin"/>
    </border>
    <border>
      <left style="thin"/>
      <right style="thin"/>
      <top style="medium"/>
      <bottom style="thin"/>
    </border>
    <border>
      <left style="thin"/>
      <right style="thin"/>
      <top style="thin"/>
      <bottom style="medium"/>
    </border>
    <border>
      <left/>
      <right style="thin"/>
      <top style="thin"/>
      <bottom style="medium"/>
    </border>
    <border>
      <left/>
      <right style="thin"/>
      <top style="thin"/>
      <bottom style="thin"/>
    </border>
    <border>
      <left style="thin"/>
      <right style="medium"/>
      <top style="medium"/>
      <bottom style="medium"/>
    </border>
    <border>
      <left style="thin"/>
      <right style="medium"/>
      <top/>
      <bottom style="medium"/>
    </border>
    <border>
      <left style="thin"/>
      <right style="medium"/>
      <top style="medium"/>
      <bottom>
        <color indexed="63"/>
      </bottom>
    </border>
    <border>
      <left style="thin"/>
      <right/>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73" fillId="0" borderId="4" applyNumberFormat="0" applyFill="0" applyAlignment="0" applyProtection="0"/>
    <xf numFmtId="0" fontId="74"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5" fillId="29" borderId="1" applyNumberFormat="0" applyAlignment="0" applyProtection="0"/>
    <xf numFmtId="0" fontId="9" fillId="0" borderId="0" applyNumberFormat="0" applyFill="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31" borderId="0" applyNumberFormat="0" applyBorder="0" applyAlignment="0" applyProtection="0"/>
    <xf numFmtId="0" fontId="0" fillId="0" borderId="0">
      <alignment/>
      <protection/>
    </xf>
    <xf numFmtId="0" fontId="67" fillId="0" borderId="0">
      <alignment/>
      <protection/>
    </xf>
    <xf numFmtId="0" fontId="0" fillId="32" borderId="5" applyNumberFormat="0" applyFont="0" applyAlignment="0" applyProtection="0"/>
    <xf numFmtId="9" fontId="0" fillId="0" borderId="0" applyFont="0" applyFill="0" applyBorder="0" applyAlignment="0" applyProtection="0"/>
    <xf numFmtId="0" fontId="79" fillId="21" borderId="6"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7" applyNumberFormat="0" applyFill="0" applyAlignment="0" applyProtection="0"/>
    <xf numFmtId="0" fontId="74" fillId="0" borderId="8" applyNumberFormat="0" applyFill="0" applyAlignment="0" applyProtection="0"/>
    <xf numFmtId="0" fontId="84" fillId="0" borderId="9" applyNumberFormat="0" applyFill="0" applyAlignment="0" applyProtection="0"/>
  </cellStyleXfs>
  <cellXfs count="1583">
    <xf numFmtId="0" fontId="0" fillId="0" borderId="0" xfId="0" applyAlignment="1">
      <alignment/>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12"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14" xfId="0" applyFont="1" applyFill="1" applyBorder="1" applyAlignment="1" applyProtection="1">
      <alignment horizontal="left" vertical="center"/>
      <protection/>
    </xf>
    <xf numFmtId="0" fontId="2" fillId="0" borderId="15" xfId="0" applyFont="1" applyFill="1" applyBorder="1" applyAlignment="1" applyProtection="1">
      <alignment vertical="center"/>
      <protection/>
    </xf>
    <xf numFmtId="1" fontId="2" fillId="0" borderId="11" xfId="0" applyNumberFormat="1" applyFont="1" applyFill="1" applyBorder="1" applyAlignment="1" applyProtection="1">
      <alignment horizontal="left" vertical="center"/>
      <protection/>
    </xf>
    <xf numFmtId="1" fontId="2" fillId="0" borderId="16" xfId="0" applyNumberFormat="1" applyFont="1" applyFill="1" applyBorder="1" applyAlignment="1" applyProtection="1">
      <alignment horizontal="left" vertical="center"/>
      <protection/>
    </xf>
    <xf numFmtId="1" fontId="2" fillId="0" borderId="10" xfId="0" applyNumberFormat="1" applyFont="1" applyFill="1" applyBorder="1" applyAlignment="1" applyProtection="1">
      <alignment horizontal="left" vertical="center"/>
      <protection/>
    </xf>
    <xf numFmtId="0" fontId="2" fillId="0" borderId="12" xfId="0" applyFont="1" applyFill="1" applyBorder="1" applyAlignment="1" applyProtection="1">
      <alignment horizontal="left" vertical="center" wrapText="1"/>
      <protection/>
    </xf>
    <xf numFmtId="1" fontId="2" fillId="0" borderId="17" xfId="0" applyNumberFormat="1" applyFont="1" applyFill="1" applyBorder="1" applyAlignment="1" applyProtection="1">
      <alignment horizontal="left" vertical="center"/>
      <protection/>
    </xf>
    <xf numFmtId="1" fontId="2" fillId="0" borderId="18" xfId="0" applyNumberFormat="1" applyFont="1" applyFill="1" applyBorder="1" applyAlignment="1" applyProtection="1">
      <alignment horizontal="left" vertical="center"/>
      <protection/>
    </xf>
    <xf numFmtId="0" fontId="2" fillId="0" borderId="14" xfId="0" applyFont="1" applyFill="1" applyBorder="1" applyAlignment="1" applyProtection="1">
      <alignment horizontal="left" vertical="center" wrapText="1"/>
      <protection/>
    </xf>
    <xf numFmtId="1" fontId="2" fillId="0" borderId="12" xfId="0" applyNumberFormat="1" applyFont="1" applyFill="1" applyBorder="1" applyAlignment="1" applyProtection="1">
      <alignment horizontal="left" vertical="center"/>
      <protection/>
    </xf>
    <xf numFmtId="0" fontId="6" fillId="0" borderId="15" xfId="0" applyFont="1" applyFill="1" applyBorder="1" applyAlignment="1" applyProtection="1">
      <alignment vertical="center" wrapText="1"/>
      <protection/>
    </xf>
    <xf numFmtId="0" fontId="6" fillId="0" borderId="10" xfId="0" applyFont="1" applyFill="1" applyBorder="1" applyAlignment="1" applyProtection="1">
      <alignment vertical="center" wrapText="1"/>
      <protection/>
    </xf>
    <xf numFmtId="0" fontId="6" fillId="0" borderId="19"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6" fillId="0" borderId="20" xfId="0" applyFont="1" applyFill="1" applyBorder="1" applyAlignment="1" applyProtection="1">
      <alignment vertical="center" wrapText="1"/>
      <protection/>
    </xf>
    <xf numFmtId="0" fontId="6" fillId="0" borderId="14" xfId="0" applyFont="1" applyFill="1" applyBorder="1" applyAlignment="1" applyProtection="1">
      <alignment vertical="center" wrapText="1"/>
      <protection/>
    </xf>
    <xf numFmtId="0" fontId="6" fillId="0" borderId="17" xfId="0" applyFont="1" applyFill="1" applyBorder="1" applyAlignment="1" applyProtection="1">
      <alignment vertical="center" wrapText="1"/>
      <protection/>
    </xf>
    <xf numFmtId="0" fontId="6" fillId="0" borderId="18" xfId="0" applyFont="1" applyFill="1" applyBorder="1" applyAlignment="1" applyProtection="1">
      <alignment vertical="center" wrapText="1"/>
      <protection/>
    </xf>
    <xf numFmtId="0" fontId="6" fillId="0" borderId="21" xfId="0" applyFont="1" applyFill="1" applyBorder="1" applyAlignment="1" applyProtection="1">
      <alignment vertical="center" wrapText="1"/>
      <protection/>
    </xf>
    <xf numFmtId="0" fontId="6" fillId="0" borderId="13" xfId="0" applyFont="1" applyFill="1" applyBorder="1" applyAlignment="1" applyProtection="1">
      <alignment vertical="center" wrapText="1"/>
      <protection/>
    </xf>
    <xf numFmtId="3" fontId="0" fillId="0" borderId="22" xfId="0" applyNumberFormat="1" applyFont="1" applyFill="1" applyBorder="1" applyAlignment="1" applyProtection="1">
      <alignment horizontal="center"/>
      <protection locked="0"/>
    </xf>
    <xf numFmtId="3" fontId="0" fillId="0" borderId="23" xfId="0" applyNumberFormat="1" applyFont="1" applyFill="1" applyBorder="1" applyAlignment="1" applyProtection="1">
      <alignment horizontal="center"/>
      <protection locked="0"/>
    </xf>
    <xf numFmtId="3" fontId="0" fillId="0" borderId="24" xfId="0" applyNumberFormat="1" applyFont="1" applyFill="1" applyBorder="1" applyAlignment="1" applyProtection="1">
      <alignment horizontal="center"/>
      <protection locked="0"/>
    </xf>
    <xf numFmtId="3" fontId="0" fillId="0" borderId="25" xfId="0" applyNumberFormat="1" applyFont="1" applyFill="1" applyBorder="1" applyAlignment="1" applyProtection="1">
      <alignment horizontal="center"/>
      <protection locked="0"/>
    </xf>
    <xf numFmtId="3" fontId="0" fillId="0" borderId="26" xfId="0" applyNumberFormat="1" applyFont="1" applyFill="1" applyBorder="1" applyAlignment="1" applyProtection="1">
      <alignment horizontal="center"/>
      <protection locked="0"/>
    </xf>
    <xf numFmtId="3" fontId="0" fillId="0" borderId="27" xfId="0" applyNumberFormat="1" applyFont="1" applyFill="1" applyBorder="1" applyAlignment="1" applyProtection="1">
      <alignment horizontal="center"/>
      <protection locked="0"/>
    </xf>
    <xf numFmtId="3" fontId="0" fillId="0" borderId="22" xfId="0" applyNumberFormat="1" applyFont="1" applyFill="1" applyBorder="1" applyAlignment="1" applyProtection="1">
      <alignment horizontal="center" vertical="center"/>
      <protection locked="0"/>
    </xf>
    <xf numFmtId="3" fontId="0" fillId="0" borderId="25" xfId="0" applyNumberFormat="1" applyFont="1" applyFill="1" applyBorder="1" applyAlignment="1" applyProtection="1">
      <alignment horizontal="center" vertical="center"/>
      <protection locked="0"/>
    </xf>
    <xf numFmtId="3" fontId="0" fillId="0" borderId="26" xfId="0" applyNumberFormat="1" applyFont="1" applyFill="1" applyBorder="1" applyAlignment="1" applyProtection="1">
      <alignment horizontal="center" vertical="center"/>
      <protection locked="0"/>
    </xf>
    <xf numFmtId="3" fontId="0" fillId="0" borderId="27" xfId="0" applyNumberFormat="1" applyFont="1" applyFill="1" applyBorder="1" applyAlignment="1" applyProtection="1">
      <alignment horizontal="center" vertical="center"/>
      <protection locked="0"/>
    </xf>
    <xf numFmtId="3" fontId="0" fillId="0" borderId="22" xfId="0" applyNumberFormat="1" applyFont="1" applyFill="1" applyBorder="1" applyAlignment="1" applyProtection="1">
      <alignment horizontal="center" vertical="center" wrapText="1"/>
      <protection locked="0"/>
    </xf>
    <xf numFmtId="3" fontId="0" fillId="0" borderId="23" xfId="0" applyNumberFormat="1" applyFont="1" applyFill="1" applyBorder="1" applyAlignment="1" applyProtection="1">
      <alignment horizontal="center" vertical="center" wrapText="1"/>
      <protection locked="0"/>
    </xf>
    <xf numFmtId="3" fontId="0" fillId="0" borderId="26" xfId="0" applyNumberFormat="1" applyFont="1" applyFill="1" applyBorder="1" applyAlignment="1" applyProtection="1">
      <alignment horizontal="center" vertical="center" wrapText="1"/>
      <protection locked="0"/>
    </xf>
    <xf numFmtId="3" fontId="0" fillId="0" borderId="23" xfId="0" applyNumberFormat="1" applyFont="1" applyFill="1" applyBorder="1" applyAlignment="1" applyProtection="1">
      <alignment horizontal="center" vertical="center"/>
      <protection locked="0"/>
    </xf>
    <xf numFmtId="3" fontId="0" fillId="0" borderId="28" xfId="0" applyNumberFormat="1" applyFont="1" applyFill="1" applyBorder="1" applyAlignment="1" applyProtection="1">
      <alignment horizontal="center" vertical="center"/>
      <protection locked="0"/>
    </xf>
    <xf numFmtId="3" fontId="12" fillId="0" borderId="26" xfId="0" applyNumberFormat="1" applyFont="1" applyFill="1" applyBorder="1" applyAlignment="1" applyProtection="1">
      <alignment horizontal="center"/>
      <protection locked="0"/>
    </xf>
    <xf numFmtId="3" fontId="0" fillId="0" borderId="29" xfId="0" applyNumberFormat="1" applyFont="1" applyFill="1" applyBorder="1" applyAlignment="1" applyProtection="1">
      <alignment horizontal="center"/>
      <protection locked="0"/>
    </xf>
    <xf numFmtId="3" fontId="0" fillId="0" borderId="29" xfId="0" applyNumberFormat="1" applyFont="1" applyFill="1" applyBorder="1" applyAlignment="1" applyProtection="1">
      <alignment horizontal="center" vertical="center"/>
      <protection locked="0"/>
    </xf>
    <xf numFmtId="3" fontId="0" fillId="0" borderId="24" xfId="0" applyNumberFormat="1" applyFont="1" applyFill="1" applyBorder="1" applyAlignment="1" applyProtection="1">
      <alignment horizontal="center" vertical="center"/>
      <protection locked="0"/>
    </xf>
    <xf numFmtId="3" fontId="0" fillId="0" borderId="30" xfId="0" applyNumberFormat="1" applyFont="1" applyFill="1" applyBorder="1" applyAlignment="1" applyProtection="1">
      <alignment horizontal="center" vertical="center"/>
      <protection locked="0"/>
    </xf>
    <xf numFmtId="3" fontId="0" fillId="0" borderId="29" xfId="0" applyNumberFormat="1" applyFont="1" applyFill="1" applyBorder="1" applyAlignment="1" applyProtection="1">
      <alignment horizontal="center" vertical="center" wrapText="1"/>
      <protection locked="0"/>
    </xf>
    <xf numFmtId="3" fontId="0" fillId="0" borderId="30" xfId="0" applyNumberFormat="1" applyFont="1" applyFill="1" applyBorder="1" applyAlignment="1" applyProtection="1">
      <alignment horizontal="center"/>
      <protection locked="0"/>
    </xf>
    <xf numFmtId="1" fontId="2" fillId="0" borderId="31" xfId="0" applyNumberFormat="1" applyFont="1" applyFill="1" applyBorder="1" applyAlignment="1" applyProtection="1">
      <alignment horizontal="left" vertical="center"/>
      <protection/>
    </xf>
    <xf numFmtId="0" fontId="0" fillId="0" borderId="13" xfId="0" applyFont="1" applyFill="1" applyBorder="1" applyAlignment="1" applyProtection="1">
      <alignment horizontal="left" vertical="center"/>
      <protection/>
    </xf>
    <xf numFmtId="1" fontId="2" fillId="0" borderId="14" xfId="0" applyNumberFormat="1" applyFont="1" applyFill="1" applyBorder="1" applyAlignment="1" applyProtection="1">
      <alignment horizontal="left" vertical="center"/>
      <protection/>
    </xf>
    <xf numFmtId="0" fontId="6" fillId="0" borderId="11" xfId="0" applyFont="1" applyFill="1" applyBorder="1" applyAlignment="1" applyProtection="1">
      <alignment vertical="center" wrapText="1"/>
      <protection/>
    </xf>
    <xf numFmtId="0" fontId="6" fillId="0" borderId="16" xfId="0" applyFont="1" applyFill="1" applyBorder="1" applyAlignment="1" applyProtection="1">
      <alignment vertical="center" wrapText="1"/>
      <protection/>
    </xf>
    <xf numFmtId="0" fontId="6" fillId="0" borderId="31"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3" fontId="0" fillId="0" borderId="22" xfId="54" applyNumberFormat="1" applyFont="1" applyFill="1" applyBorder="1" applyAlignment="1" applyProtection="1">
      <alignment horizontal="center"/>
      <protection locked="0"/>
    </xf>
    <xf numFmtId="3" fontId="0" fillId="0" borderId="23" xfId="54" applyNumberFormat="1" applyFont="1" applyFill="1" applyBorder="1" applyAlignment="1" applyProtection="1">
      <alignment horizontal="center"/>
      <protection locked="0"/>
    </xf>
    <xf numFmtId="3" fontId="0" fillId="0" borderId="26" xfId="54" applyNumberFormat="1" applyFont="1" applyFill="1" applyBorder="1" applyAlignment="1" applyProtection="1">
      <alignment horizontal="center"/>
      <protection locked="0"/>
    </xf>
    <xf numFmtId="3" fontId="0" fillId="0" borderId="25" xfId="54" applyNumberFormat="1" applyFont="1" applyFill="1" applyBorder="1" applyAlignment="1" applyProtection="1">
      <alignment horizontal="center"/>
      <protection locked="0"/>
    </xf>
    <xf numFmtId="3" fontId="0" fillId="0" borderId="29" xfId="54" applyNumberFormat="1" applyFont="1" applyFill="1" applyBorder="1" applyAlignment="1" applyProtection="1">
      <alignment horizontal="center"/>
      <protection locked="0"/>
    </xf>
    <xf numFmtId="3" fontId="4" fillId="0" borderId="22" xfId="54" applyNumberFormat="1" applyFont="1" applyFill="1" applyBorder="1" applyAlignment="1" applyProtection="1">
      <alignment horizontal="center" vertical="center" wrapText="1"/>
      <protection locked="0"/>
    </xf>
    <xf numFmtId="3" fontId="4" fillId="0" borderId="23" xfId="54" applyNumberFormat="1" applyFont="1" applyFill="1" applyBorder="1" applyAlignment="1" applyProtection="1">
      <alignment horizontal="center" vertical="center" wrapText="1"/>
      <protection locked="0"/>
    </xf>
    <xf numFmtId="3" fontId="4" fillId="0" borderId="26" xfId="54" applyNumberFormat="1" applyFont="1" applyFill="1" applyBorder="1" applyAlignment="1" applyProtection="1">
      <alignment horizontal="center" vertical="center" wrapText="1"/>
      <protection locked="0"/>
    </xf>
    <xf numFmtId="3" fontId="0" fillId="0" borderId="27" xfId="54" applyNumberFormat="1" applyFont="1" applyFill="1" applyBorder="1" applyAlignment="1" applyProtection="1">
      <alignment horizontal="center"/>
      <protection locked="0"/>
    </xf>
    <xf numFmtId="0" fontId="0" fillId="0" borderId="11" xfId="0" applyFont="1" applyFill="1" applyBorder="1" applyAlignment="1" applyProtection="1">
      <alignment/>
      <protection locked="0"/>
    </xf>
    <xf numFmtId="0" fontId="0" fillId="0" borderId="31" xfId="0" applyFont="1" applyFill="1" applyBorder="1" applyAlignment="1" applyProtection="1">
      <alignment/>
      <protection locked="0"/>
    </xf>
    <xf numFmtId="3" fontId="12" fillId="0" borderId="22" xfId="0" applyNumberFormat="1" applyFont="1" applyFill="1" applyBorder="1" applyAlignment="1" applyProtection="1">
      <alignment horizontal="center" vertical="center"/>
      <protection locked="0"/>
    </xf>
    <xf numFmtId="3" fontId="12" fillId="0" borderId="23" xfId="0" applyNumberFormat="1" applyFont="1" applyFill="1" applyBorder="1" applyAlignment="1" applyProtection="1">
      <alignment horizontal="center" vertical="center"/>
      <protection locked="0"/>
    </xf>
    <xf numFmtId="3" fontId="12" fillId="0" borderId="25" xfId="0" applyNumberFormat="1" applyFont="1" applyFill="1" applyBorder="1" applyAlignment="1" applyProtection="1">
      <alignment horizontal="center" vertical="center"/>
      <protection locked="0"/>
    </xf>
    <xf numFmtId="3" fontId="12" fillId="0" borderId="26" xfId="0" applyNumberFormat="1" applyFont="1" applyFill="1" applyBorder="1" applyAlignment="1" applyProtection="1">
      <alignment horizontal="center" vertical="center"/>
      <protection locked="0"/>
    </xf>
    <xf numFmtId="3" fontId="12" fillId="0" borderId="2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xf>
    <xf numFmtId="0" fontId="0" fillId="0" borderId="0" xfId="0" applyFont="1" applyAlignment="1" applyProtection="1">
      <alignment/>
      <protection/>
    </xf>
    <xf numFmtId="0" fontId="85" fillId="0" borderId="0" xfId="0" applyFont="1" applyAlignment="1" applyProtection="1">
      <alignment/>
      <protection/>
    </xf>
    <xf numFmtId="0" fontId="86" fillId="0" borderId="0" xfId="0" applyFont="1" applyAlignment="1" applyProtection="1">
      <alignment/>
      <protection/>
    </xf>
    <xf numFmtId="0" fontId="4" fillId="33" borderId="32" xfId="0" applyFont="1" applyFill="1" applyBorder="1" applyAlignment="1" applyProtection="1">
      <alignment horizontal="center"/>
      <protection/>
    </xf>
    <xf numFmtId="0" fontId="7" fillId="0" borderId="0" xfId="0" applyFont="1" applyFill="1" applyBorder="1" applyAlignment="1" applyProtection="1">
      <alignment/>
      <protection/>
    </xf>
    <xf numFmtId="0" fontId="2" fillId="0" borderId="10" xfId="0" applyFont="1" applyFill="1" applyBorder="1" applyAlignment="1" applyProtection="1">
      <alignment horizontal="left" vertical="center"/>
      <protection/>
    </xf>
    <xf numFmtId="1" fontId="2" fillId="0" borderId="15" xfId="0" applyNumberFormat="1" applyFont="1" applyFill="1" applyBorder="1" applyAlignment="1" applyProtection="1">
      <alignment horizontal="left" vertical="center"/>
      <protection/>
    </xf>
    <xf numFmtId="1" fontId="2" fillId="0" borderId="19" xfId="0" applyNumberFormat="1" applyFont="1" applyFill="1" applyBorder="1" applyAlignment="1" applyProtection="1">
      <alignment horizontal="left" vertical="center"/>
      <protection/>
    </xf>
    <xf numFmtId="1" fontId="2" fillId="0" borderId="20" xfId="0" applyNumberFormat="1" applyFont="1" applyFill="1" applyBorder="1" applyAlignment="1" applyProtection="1">
      <alignment horizontal="left" vertical="center"/>
      <protection/>
    </xf>
    <xf numFmtId="0" fontId="87" fillId="0" borderId="0" xfId="46" applyFont="1" applyAlignment="1" applyProtection="1">
      <alignment horizontal="left" vertical="center" wrapText="1"/>
      <protection/>
    </xf>
    <xf numFmtId="0" fontId="87" fillId="0" borderId="0" xfId="46" applyFont="1" applyAlignment="1" applyProtection="1">
      <alignment vertical="center" wrapText="1"/>
      <protection/>
    </xf>
    <xf numFmtId="0" fontId="87" fillId="0" borderId="0" xfId="46" applyFont="1" applyFill="1" applyAlignment="1" applyProtection="1">
      <alignment horizontal="left" vertical="center" wrapText="1"/>
      <protection/>
    </xf>
    <xf numFmtId="0" fontId="87" fillId="0" borderId="0" xfId="46" applyFont="1" applyFill="1" applyAlignment="1" applyProtection="1">
      <alignment vertical="center" wrapText="1"/>
      <protection/>
    </xf>
    <xf numFmtId="0" fontId="4" fillId="0" borderId="0" xfId="0" applyFont="1" applyFill="1" applyBorder="1" applyAlignment="1" applyProtection="1">
      <alignment vertical="center" wrapText="1"/>
      <protection/>
    </xf>
    <xf numFmtId="0" fontId="0" fillId="0" borderId="0" xfId="0" applyFont="1" applyFill="1" applyAlignment="1" applyProtection="1">
      <alignment/>
      <protection/>
    </xf>
    <xf numFmtId="0" fontId="4" fillId="0" borderId="0" xfId="0" applyFont="1" applyFill="1" applyBorder="1" applyAlignment="1" applyProtection="1">
      <alignment/>
      <protection/>
    </xf>
    <xf numFmtId="0" fontId="4" fillId="0" borderId="18" xfId="0" applyFont="1" applyFill="1" applyBorder="1" applyAlignment="1" applyProtection="1">
      <alignment/>
      <protection/>
    </xf>
    <xf numFmtId="0" fontId="0" fillId="0" borderId="0" xfId="0" applyFont="1" applyFill="1" applyBorder="1" applyAlignment="1" applyProtection="1">
      <alignment/>
      <protection/>
    </xf>
    <xf numFmtId="0" fontId="4" fillId="0" borderId="0" xfId="0" applyFont="1" applyFill="1" applyBorder="1" applyAlignment="1" applyProtection="1">
      <alignment horizontal="right" vertical="center" wrapText="1" indent="1"/>
      <protection/>
    </xf>
    <xf numFmtId="0" fontId="4" fillId="0" borderId="0" xfId="0" applyFont="1" applyFill="1" applyAlignment="1" applyProtection="1">
      <alignment/>
      <protection/>
    </xf>
    <xf numFmtId="0" fontId="4" fillId="0" borderId="18" xfId="0" applyFont="1" applyFill="1" applyBorder="1" applyAlignment="1" applyProtection="1">
      <alignment horizontal="center"/>
      <protection/>
    </xf>
    <xf numFmtId="0" fontId="3" fillId="0" borderId="33" xfId="0" applyFont="1" applyFill="1" applyBorder="1" applyAlignment="1" applyProtection="1">
      <alignment horizontal="center"/>
      <protection/>
    </xf>
    <xf numFmtId="0" fontId="3" fillId="0" borderId="34" xfId="0" applyFont="1" applyFill="1" applyBorder="1" applyAlignment="1" applyProtection="1">
      <alignment horizontal="center"/>
      <protection/>
    </xf>
    <xf numFmtId="0" fontId="3" fillId="0" borderId="29" xfId="0" applyFont="1" applyFill="1" applyBorder="1" applyAlignment="1" applyProtection="1">
      <alignment horizontal="center"/>
      <protection/>
    </xf>
    <xf numFmtId="0" fontId="2" fillId="0" borderId="35" xfId="0" applyFont="1" applyFill="1" applyBorder="1" applyAlignment="1" applyProtection="1">
      <alignment horizontal="left" vertical="center"/>
      <protection/>
    </xf>
    <xf numFmtId="0" fontId="0" fillId="0" borderId="35" xfId="0" applyFont="1" applyFill="1" applyBorder="1" applyAlignment="1" applyProtection="1">
      <alignment horizontal="center"/>
      <protection/>
    </xf>
    <xf numFmtId="0" fontId="2" fillId="0" borderId="15"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0" fontId="2" fillId="0" borderId="22" xfId="0" applyFont="1" applyFill="1" applyBorder="1" applyAlignment="1" applyProtection="1">
      <alignment vertical="center"/>
      <protection/>
    </xf>
    <xf numFmtId="0" fontId="2" fillId="0" borderId="23"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2" fillId="0" borderId="11" xfId="0" applyFont="1" applyFill="1" applyBorder="1" applyAlignment="1" applyProtection="1">
      <alignment vertical="center" wrapText="1"/>
      <protection/>
    </xf>
    <xf numFmtId="0" fontId="2" fillId="0" borderId="19"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16" xfId="0" applyFont="1" applyFill="1" applyBorder="1" applyAlignment="1" applyProtection="1">
      <alignment vertical="center" wrapText="1"/>
      <protection/>
    </xf>
    <xf numFmtId="0" fontId="2" fillId="0" borderId="36"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xf>
    <xf numFmtId="0" fontId="11" fillId="0" borderId="37" xfId="0" applyFont="1" applyFill="1" applyBorder="1" applyAlignment="1" applyProtection="1">
      <alignment horizontal="center" vertical="center" wrapText="1"/>
      <protection/>
    </xf>
    <xf numFmtId="0" fontId="2" fillId="0" borderId="20"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31" xfId="0" applyFont="1" applyFill="1" applyBorder="1" applyAlignment="1" applyProtection="1">
      <alignment vertical="center"/>
      <protection/>
    </xf>
    <xf numFmtId="0" fontId="2" fillId="0" borderId="22" xfId="0" applyFont="1" applyFill="1" applyBorder="1" applyAlignment="1" applyProtection="1">
      <alignment horizontal="left" vertical="center" wrapText="1"/>
      <protection/>
    </xf>
    <xf numFmtId="0" fontId="2" fillId="0" borderId="26" xfId="0" applyFont="1" applyFill="1" applyBorder="1" applyAlignment="1" applyProtection="1">
      <alignment horizontal="left" vertical="center" wrapText="1"/>
      <protection/>
    </xf>
    <xf numFmtId="0" fontId="2" fillId="0" borderId="23" xfId="0" applyFont="1" applyFill="1" applyBorder="1" applyAlignment="1" applyProtection="1">
      <alignment horizontal="left" vertical="center" wrapText="1"/>
      <protection/>
    </xf>
    <xf numFmtId="0" fontId="2" fillId="0" borderId="27"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wrapText="1"/>
      <protection/>
    </xf>
    <xf numFmtId="0" fontId="2" fillId="0" borderId="19" xfId="0" applyFont="1" applyFill="1" applyBorder="1" applyAlignment="1" applyProtection="1">
      <alignment horizontal="left" vertical="center"/>
      <protection/>
    </xf>
    <xf numFmtId="0" fontId="2" fillId="0" borderId="16" xfId="0" applyFont="1" applyFill="1" applyBorder="1" applyAlignment="1" applyProtection="1">
      <alignment horizontal="left" vertical="center" wrapText="1"/>
      <protection/>
    </xf>
    <xf numFmtId="0" fontId="2" fillId="0" borderId="21" xfId="0" applyFont="1" applyFill="1" applyBorder="1" applyAlignment="1" applyProtection="1">
      <alignment horizontal="left" vertical="center"/>
      <protection/>
    </xf>
    <xf numFmtId="0" fontId="2" fillId="0" borderId="31" xfId="0" applyFont="1" applyFill="1" applyBorder="1" applyAlignment="1" applyProtection="1">
      <alignment horizontal="left" vertical="center" wrapText="1"/>
      <protection/>
    </xf>
    <xf numFmtId="0" fontId="2" fillId="0" borderId="29" xfId="0" applyFont="1" applyFill="1" applyBorder="1" applyAlignment="1" applyProtection="1">
      <alignment horizontal="left" vertical="center" wrapText="1"/>
      <protection/>
    </xf>
    <xf numFmtId="0" fontId="2" fillId="0" borderId="38" xfId="0" applyFont="1" applyFill="1" applyBorder="1" applyAlignment="1" applyProtection="1">
      <alignment horizontal="left" vertical="center"/>
      <protection/>
    </xf>
    <xf numFmtId="0" fontId="2" fillId="0" borderId="39" xfId="0" applyFont="1" applyFill="1" applyBorder="1" applyAlignment="1" applyProtection="1">
      <alignment horizontal="left" vertical="center" wrapText="1"/>
      <protection/>
    </xf>
    <xf numFmtId="0" fontId="2" fillId="0" borderId="40" xfId="0" applyFont="1" applyFill="1" applyBorder="1" applyAlignment="1" applyProtection="1">
      <alignment horizontal="left" vertical="center"/>
      <protection/>
    </xf>
    <xf numFmtId="0" fontId="2" fillId="0" borderId="41" xfId="0" applyFont="1" applyFill="1" applyBorder="1" applyAlignment="1" applyProtection="1">
      <alignment horizontal="left" vertical="center"/>
      <protection/>
    </xf>
    <xf numFmtId="0" fontId="2" fillId="0" borderId="42" xfId="0" applyFont="1" applyFill="1" applyBorder="1" applyAlignment="1" applyProtection="1">
      <alignment horizontal="left" vertical="center"/>
      <protection/>
    </xf>
    <xf numFmtId="0" fontId="11" fillId="0" borderId="35" xfId="0" applyFont="1" applyFill="1" applyBorder="1" applyAlignment="1" applyProtection="1">
      <alignment vertical="center" wrapText="1"/>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wrapText="1"/>
      <protection/>
    </xf>
    <xf numFmtId="0" fontId="2" fillId="0" borderId="16" xfId="0" applyFont="1" applyFill="1" applyBorder="1" applyAlignment="1" applyProtection="1">
      <alignment horizontal="left" vertical="center"/>
      <protection/>
    </xf>
    <xf numFmtId="0" fontId="2" fillId="0" borderId="31" xfId="0" applyFont="1" applyFill="1" applyBorder="1" applyAlignment="1" applyProtection="1">
      <alignment horizontal="left" vertical="center"/>
      <protection/>
    </xf>
    <xf numFmtId="0" fontId="2" fillId="0" borderId="20" xfId="0" applyFont="1" applyFill="1" applyBorder="1" applyAlignment="1" applyProtection="1">
      <alignment horizontal="left" vertical="center"/>
      <protection/>
    </xf>
    <xf numFmtId="1" fontId="2" fillId="0" borderId="45" xfId="0" applyNumberFormat="1" applyFont="1" applyFill="1" applyBorder="1" applyAlignment="1" applyProtection="1">
      <alignment horizontal="left" vertical="center"/>
      <protection/>
    </xf>
    <xf numFmtId="0" fontId="2" fillId="0" borderId="46" xfId="0" applyFont="1" applyFill="1" applyBorder="1" applyAlignment="1" applyProtection="1">
      <alignment horizontal="left" vertical="center"/>
      <protection/>
    </xf>
    <xf numFmtId="0" fontId="2" fillId="0" borderId="4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48" xfId="0" applyFont="1" applyFill="1" applyBorder="1" applyAlignment="1" applyProtection="1">
      <alignment horizontal="left" vertical="center"/>
      <protection/>
    </xf>
    <xf numFmtId="0" fontId="2" fillId="0" borderId="40" xfId="0" applyFont="1" applyFill="1" applyBorder="1" applyAlignment="1" applyProtection="1">
      <alignment vertical="center"/>
      <protection/>
    </xf>
    <xf numFmtId="0" fontId="17" fillId="0" borderId="10" xfId="0" applyFont="1" applyFill="1" applyBorder="1" applyAlignment="1" applyProtection="1">
      <alignment vertical="center"/>
      <protection/>
    </xf>
    <xf numFmtId="0" fontId="2" fillId="0" borderId="41" xfId="0" applyFont="1" applyFill="1" applyBorder="1" applyAlignment="1" applyProtection="1">
      <alignment vertical="center"/>
      <protection/>
    </xf>
    <xf numFmtId="0" fontId="17" fillId="0" borderId="12" xfId="0" applyFont="1" applyFill="1" applyBorder="1" applyAlignment="1" applyProtection="1">
      <alignment vertical="center"/>
      <protection/>
    </xf>
    <xf numFmtId="0" fontId="2" fillId="0" borderId="42" xfId="0" applyFont="1" applyFill="1" applyBorder="1" applyAlignment="1" applyProtection="1">
      <alignment vertical="center"/>
      <protection/>
    </xf>
    <xf numFmtId="0" fontId="17" fillId="0" borderId="14" xfId="0" applyFont="1" applyFill="1" applyBorder="1" applyAlignment="1" applyProtection="1">
      <alignment vertical="center"/>
      <protection/>
    </xf>
    <xf numFmtId="0" fontId="2" fillId="0" borderId="17" xfId="0" applyFont="1" applyFill="1" applyBorder="1" applyAlignment="1" applyProtection="1">
      <alignment horizontal="left" vertical="center"/>
      <protection/>
    </xf>
    <xf numFmtId="0" fontId="17" fillId="0" borderId="18" xfId="0" applyFont="1" applyFill="1" applyBorder="1" applyAlignment="1" applyProtection="1">
      <alignment horizontal="left" vertical="center"/>
      <protection/>
    </xf>
    <xf numFmtId="0" fontId="17" fillId="0" borderId="0" xfId="0" applyFont="1" applyFill="1" applyBorder="1" applyAlignment="1" applyProtection="1">
      <alignment horizontal="left" vertical="center"/>
      <protection/>
    </xf>
    <xf numFmtId="0" fontId="17" fillId="0" borderId="10" xfId="0" applyFont="1" applyFill="1" applyBorder="1" applyAlignment="1" applyProtection="1">
      <alignment horizontal="left" vertical="center"/>
      <protection/>
    </xf>
    <xf numFmtId="0" fontId="17" fillId="0" borderId="37" xfId="0" applyFont="1" applyFill="1" applyBorder="1" applyAlignment="1" applyProtection="1">
      <alignment horizontal="left" vertical="center"/>
      <protection/>
    </xf>
    <xf numFmtId="0" fontId="2" fillId="0" borderId="10" xfId="0" applyFont="1" applyFill="1" applyBorder="1" applyAlignment="1" applyProtection="1">
      <alignment vertical="center" wrapText="1"/>
      <protection/>
    </xf>
    <xf numFmtId="0" fontId="2" fillId="0" borderId="18" xfId="0" applyFont="1" applyFill="1" applyBorder="1" applyAlignment="1" applyProtection="1">
      <alignment horizontal="left" vertical="center"/>
      <protection/>
    </xf>
    <xf numFmtId="0" fontId="2" fillId="0" borderId="18" xfId="0" applyFont="1" applyFill="1" applyBorder="1" applyAlignment="1" applyProtection="1">
      <alignment horizontal="left" vertical="center" wrapText="1"/>
      <protection/>
    </xf>
    <xf numFmtId="0" fontId="2" fillId="0" borderId="49" xfId="0" applyFont="1" applyFill="1" applyBorder="1" applyAlignment="1" applyProtection="1">
      <alignment horizontal="left" vertical="center" wrapText="1"/>
      <protection/>
    </xf>
    <xf numFmtId="0" fontId="2" fillId="0" borderId="14" xfId="0" applyFont="1" applyFill="1" applyBorder="1" applyAlignment="1" applyProtection="1">
      <alignment vertical="center" wrapText="1"/>
      <protection/>
    </xf>
    <xf numFmtId="0" fontId="2" fillId="0" borderId="31"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0" fillId="0" borderId="12" xfId="0" applyFont="1" applyFill="1" applyBorder="1" applyAlignment="1" applyProtection="1">
      <alignment vertical="center" wrapText="1"/>
      <protection/>
    </xf>
    <xf numFmtId="0" fontId="0" fillId="0" borderId="14" xfId="0" applyFont="1" applyFill="1" applyBorder="1" applyAlignment="1" applyProtection="1">
      <alignment vertical="center" wrapText="1"/>
      <protection/>
    </xf>
    <xf numFmtId="0" fontId="0" fillId="0" borderId="14" xfId="0" applyFont="1" applyFill="1" applyBorder="1" applyAlignment="1" applyProtection="1">
      <alignment vertical="center"/>
      <protection/>
    </xf>
    <xf numFmtId="0" fontId="2" fillId="0" borderId="21" xfId="0" applyFont="1" applyFill="1" applyBorder="1" applyAlignment="1" applyProtection="1">
      <alignment vertical="center"/>
      <protection/>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0" fontId="0" fillId="0" borderId="31" xfId="0" applyFont="1" applyFill="1" applyBorder="1" applyAlignment="1" applyProtection="1">
      <alignment/>
      <protection/>
    </xf>
    <xf numFmtId="1" fontId="2" fillId="0" borderId="18" xfId="0" applyNumberFormat="1" applyFont="1" applyFill="1" applyBorder="1" applyAlignment="1" applyProtection="1">
      <alignment vertical="center"/>
      <protection/>
    </xf>
    <xf numFmtId="1" fontId="2" fillId="0" borderId="12" xfId="0" applyNumberFormat="1" applyFont="1" applyFill="1" applyBorder="1" applyAlignment="1" applyProtection="1">
      <alignment vertical="center"/>
      <protection/>
    </xf>
    <xf numFmtId="0" fontId="0" fillId="0" borderId="16" xfId="0" applyFont="1" applyFill="1" applyBorder="1" applyAlignment="1" applyProtection="1">
      <alignment/>
      <protection/>
    </xf>
    <xf numFmtId="0" fontId="2" fillId="0" borderId="44" xfId="0" applyFont="1" applyFill="1" applyBorder="1" applyAlignment="1" applyProtection="1">
      <alignment horizontal="left" vertical="center"/>
      <protection/>
    </xf>
    <xf numFmtId="0" fontId="0" fillId="0" borderId="31"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2" fillId="0" borderId="35"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2" fillId="0" borderId="18" xfId="0" applyFont="1" applyFill="1" applyBorder="1" applyAlignment="1" applyProtection="1">
      <alignment vertical="center" wrapText="1"/>
      <protection/>
    </xf>
    <xf numFmtId="0" fontId="2" fillId="0" borderId="13" xfId="0" applyFont="1" applyFill="1" applyBorder="1" applyAlignment="1" applyProtection="1">
      <alignment vertical="center"/>
      <protection/>
    </xf>
    <xf numFmtId="0" fontId="2" fillId="0" borderId="15" xfId="0" applyFont="1" applyFill="1" applyBorder="1" applyAlignment="1" applyProtection="1">
      <alignment/>
      <protection/>
    </xf>
    <xf numFmtId="0" fontId="2" fillId="0" borderId="19" xfId="0" applyFont="1" applyFill="1" applyBorder="1" applyAlignment="1" applyProtection="1">
      <alignment/>
      <protection/>
    </xf>
    <xf numFmtId="0" fontId="2" fillId="0" borderId="19" xfId="0" applyFont="1" applyFill="1" applyBorder="1" applyAlignment="1" applyProtection="1">
      <alignment horizontal="left"/>
      <protection/>
    </xf>
    <xf numFmtId="0" fontId="2" fillId="0" borderId="12" xfId="0" applyFont="1" applyFill="1" applyBorder="1" applyAlignment="1" applyProtection="1">
      <alignment/>
      <protection/>
    </xf>
    <xf numFmtId="0" fontId="2" fillId="0" borderId="46" xfId="0" applyFont="1" applyFill="1" applyBorder="1" applyAlignment="1" applyProtection="1">
      <alignment vertical="center"/>
      <protection/>
    </xf>
    <xf numFmtId="0" fontId="3" fillId="0" borderId="37" xfId="0" applyFont="1" applyFill="1" applyBorder="1" applyAlignment="1" applyProtection="1">
      <alignment vertical="center" wrapText="1"/>
      <protection/>
    </xf>
    <xf numFmtId="0" fontId="14" fillId="0" borderId="35" xfId="0" applyFont="1" applyFill="1" applyBorder="1" applyAlignment="1" applyProtection="1">
      <alignment horizontal="center" vertical="center" wrapText="1"/>
      <protection/>
    </xf>
    <xf numFmtId="0" fontId="2" fillId="0" borderId="10" xfId="0" applyFont="1" applyFill="1" applyBorder="1" applyAlignment="1" applyProtection="1">
      <alignment/>
      <protection/>
    </xf>
    <xf numFmtId="0" fontId="0" fillId="0" borderId="11" xfId="0" applyFont="1" applyFill="1" applyBorder="1" applyAlignment="1" applyProtection="1">
      <alignment/>
      <protection/>
    </xf>
    <xf numFmtId="0" fontId="2" fillId="0" borderId="14" xfId="0" applyFont="1" applyFill="1" applyBorder="1" applyAlignment="1" applyProtection="1">
      <alignment/>
      <protection/>
    </xf>
    <xf numFmtId="0" fontId="0" fillId="0" borderId="31" xfId="0" applyFont="1" applyFill="1" applyBorder="1" applyAlignment="1" applyProtection="1">
      <alignment/>
      <protection/>
    </xf>
    <xf numFmtId="0" fontId="2" fillId="0" borderId="20" xfId="0" applyFont="1" applyFill="1" applyBorder="1" applyAlignment="1" applyProtection="1">
      <alignment/>
      <protection/>
    </xf>
    <xf numFmtId="0" fontId="2" fillId="0" borderId="18" xfId="0" applyFont="1" applyFill="1" applyBorder="1" applyAlignment="1" applyProtection="1">
      <alignment/>
      <protection/>
    </xf>
    <xf numFmtId="0" fontId="2" fillId="0" borderId="13" xfId="0" applyFont="1" applyFill="1" applyBorder="1" applyAlignment="1" applyProtection="1">
      <alignment/>
      <protection/>
    </xf>
    <xf numFmtId="0" fontId="0" fillId="0" borderId="18" xfId="0" applyFont="1" applyFill="1" applyBorder="1" applyAlignment="1" applyProtection="1">
      <alignment/>
      <protection/>
    </xf>
    <xf numFmtId="0" fontId="86" fillId="0" borderId="0" xfId="0" applyFont="1" applyFill="1" applyAlignment="1" applyProtection="1">
      <alignment/>
      <protection/>
    </xf>
    <xf numFmtId="0" fontId="86" fillId="0" borderId="0" xfId="0" applyFont="1" applyFill="1" applyBorder="1" applyAlignment="1" applyProtection="1">
      <alignment/>
      <protection/>
    </xf>
    <xf numFmtId="0" fontId="88" fillId="0" borderId="0" xfId="0" applyFont="1" applyFill="1" applyBorder="1" applyAlignment="1" applyProtection="1">
      <alignment vertical="center" wrapText="1"/>
      <protection/>
    </xf>
    <xf numFmtId="0" fontId="89" fillId="0" borderId="0" xfId="0" applyFont="1" applyFill="1" applyAlignment="1" applyProtection="1">
      <alignment/>
      <protection/>
    </xf>
    <xf numFmtId="0" fontId="90" fillId="0" borderId="0" xfId="0" applyFont="1" applyFill="1" applyBorder="1" applyAlignment="1" applyProtection="1">
      <alignment wrapText="1"/>
      <protection/>
    </xf>
    <xf numFmtId="0" fontId="90" fillId="0" borderId="0" xfId="0" applyFont="1" applyFill="1" applyBorder="1" applyAlignment="1" applyProtection="1">
      <alignment horizontal="center" wrapText="1"/>
      <protection/>
    </xf>
    <xf numFmtId="0" fontId="91" fillId="0" borderId="0" xfId="0" applyFont="1" applyFill="1" applyBorder="1" applyAlignment="1" applyProtection="1">
      <alignment/>
      <protection/>
    </xf>
    <xf numFmtId="0" fontId="91" fillId="0" borderId="18" xfId="0" applyFont="1" applyFill="1" applyBorder="1" applyAlignment="1" applyProtection="1">
      <alignment/>
      <protection/>
    </xf>
    <xf numFmtId="0" fontId="91" fillId="0" borderId="0" xfId="0" applyFont="1" applyFill="1" applyBorder="1" applyAlignment="1" applyProtection="1">
      <alignment wrapText="1"/>
      <protection/>
    </xf>
    <xf numFmtId="0" fontId="91" fillId="0" borderId="18" xfId="0" applyFont="1" applyFill="1" applyBorder="1" applyAlignment="1" applyProtection="1">
      <alignment wrapText="1"/>
      <protection/>
    </xf>
    <xf numFmtId="0" fontId="91" fillId="0" borderId="13" xfId="0" applyFont="1" applyFill="1" applyBorder="1" applyAlignment="1" applyProtection="1">
      <alignment/>
      <protection/>
    </xf>
    <xf numFmtId="0" fontId="91" fillId="0" borderId="12" xfId="0" applyFont="1" applyFill="1" applyBorder="1" applyAlignment="1" applyProtection="1">
      <alignment/>
      <protection/>
    </xf>
    <xf numFmtId="0" fontId="86" fillId="0" borderId="18" xfId="0" applyFont="1" applyFill="1" applyBorder="1" applyAlignment="1" applyProtection="1">
      <alignment/>
      <protection/>
    </xf>
    <xf numFmtId="0" fontId="91" fillId="0" borderId="0" xfId="0" applyFont="1" applyFill="1" applyBorder="1" applyAlignment="1" applyProtection="1">
      <alignment horizontal="left"/>
      <protection/>
    </xf>
    <xf numFmtId="0" fontId="91" fillId="0" borderId="0" xfId="0" applyFont="1" applyFill="1" applyBorder="1" applyAlignment="1" applyProtection="1">
      <alignment horizontal="right"/>
      <protection/>
    </xf>
    <xf numFmtId="0" fontId="86" fillId="0" borderId="18" xfId="0" applyFont="1" applyFill="1" applyBorder="1" applyAlignment="1" applyProtection="1">
      <alignment wrapText="1"/>
      <protection/>
    </xf>
    <xf numFmtId="0" fontId="91" fillId="0" borderId="0" xfId="0" applyFont="1" applyFill="1" applyAlignment="1" applyProtection="1">
      <alignment/>
      <protection/>
    </xf>
    <xf numFmtId="0" fontId="92" fillId="0" borderId="0" xfId="0" applyFont="1" applyFill="1" applyAlignment="1" applyProtection="1">
      <alignment/>
      <protection/>
    </xf>
    <xf numFmtId="0" fontId="86" fillId="0" borderId="0" xfId="0" applyFont="1" applyFill="1" applyBorder="1" applyAlignment="1" applyProtection="1">
      <alignment horizontal="left"/>
      <protection/>
    </xf>
    <xf numFmtId="0" fontId="91" fillId="0" borderId="0" xfId="0" applyFont="1" applyFill="1" applyBorder="1" applyAlignment="1" applyProtection="1">
      <alignment horizontal="center"/>
      <protection/>
    </xf>
    <xf numFmtId="0" fontId="86" fillId="0" borderId="0" xfId="0" applyFont="1" applyFill="1" applyBorder="1" applyAlignment="1" applyProtection="1">
      <alignment wrapText="1"/>
      <protection/>
    </xf>
    <xf numFmtId="0" fontId="0" fillId="0" borderId="0" xfId="0" applyAlignment="1" applyProtection="1">
      <alignment/>
      <protection/>
    </xf>
    <xf numFmtId="0" fontId="90" fillId="0" borderId="0" xfId="54" applyFont="1" applyFill="1" applyProtection="1">
      <alignment/>
      <protection/>
    </xf>
    <xf numFmtId="0" fontId="90" fillId="0" borderId="0" xfId="54" applyFont="1" applyFill="1" applyBorder="1" applyAlignment="1" applyProtection="1">
      <alignment horizontal="left"/>
      <protection/>
    </xf>
    <xf numFmtId="0" fontId="91" fillId="0" borderId="0" xfId="54" applyFont="1" applyFill="1" applyBorder="1" applyAlignment="1" applyProtection="1">
      <alignment horizontal="left"/>
      <protection/>
    </xf>
    <xf numFmtId="0" fontId="88" fillId="0" borderId="0" xfId="54" applyFont="1" applyFill="1" applyBorder="1" applyAlignment="1" applyProtection="1">
      <alignment horizontal="left"/>
      <protection/>
    </xf>
    <xf numFmtId="0" fontId="86" fillId="0" borderId="0" xfId="54" applyFont="1" applyFill="1" applyProtection="1">
      <alignment/>
      <protection/>
    </xf>
    <xf numFmtId="0" fontId="86" fillId="0" borderId="0" xfId="0" applyFont="1" applyFill="1" applyBorder="1" applyAlignment="1" applyProtection="1">
      <alignment horizontal="center"/>
      <protection/>
    </xf>
    <xf numFmtId="0" fontId="86" fillId="0" borderId="0" xfId="54" applyFont="1" applyFill="1" applyBorder="1" applyAlignment="1" applyProtection="1">
      <alignment horizontal="left"/>
      <protection/>
    </xf>
    <xf numFmtId="0" fontId="93" fillId="0" borderId="0" xfId="54" applyFont="1" applyFill="1" applyProtection="1">
      <alignment/>
      <protection/>
    </xf>
    <xf numFmtId="0" fontId="91" fillId="0" borderId="0" xfId="54" applyFont="1" applyFill="1" applyBorder="1" applyAlignment="1" applyProtection="1">
      <alignment horizontal="center"/>
      <protection/>
    </xf>
    <xf numFmtId="0" fontId="94" fillId="0" borderId="0" xfId="0" applyFont="1" applyFill="1" applyAlignment="1" applyProtection="1">
      <alignment/>
      <protection/>
    </xf>
    <xf numFmtId="0" fontId="2" fillId="0" borderId="15" xfId="54" applyFont="1" applyFill="1" applyBorder="1" applyAlignment="1" applyProtection="1">
      <alignment vertical="center"/>
      <protection/>
    </xf>
    <xf numFmtId="0" fontId="2" fillId="0" borderId="10" xfId="54" applyFont="1" applyFill="1" applyBorder="1" applyAlignment="1" applyProtection="1">
      <alignment vertical="center"/>
      <protection/>
    </xf>
    <xf numFmtId="0" fontId="2" fillId="0" borderId="11" xfId="54" applyFont="1" applyFill="1" applyBorder="1" applyAlignment="1" applyProtection="1">
      <alignment vertical="center"/>
      <protection/>
    </xf>
    <xf numFmtId="0" fontId="2" fillId="0" borderId="0" xfId="54" applyFont="1" applyFill="1" applyBorder="1" applyAlignment="1" applyProtection="1">
      <alignment horizontal="center"/>
      <protection/>
    </xf>
    <xf numFmtId="0" fontId="6" fillId="0" borderId="0" xfId="0" applyFont="1" applyFill="1" applyAlignment="1" applyProtection="1">
      <alignment/>
      <protection/>
    </xf>
    <xf numFmtId="0" fontId="2" fillId="0" borderId="19" xfId="54" applyFont="1" applyFill="1" applyBorder="1" applyAlignment="1" applyProtection="1">
      <alignment vertical="center"/>
      <protection/>
    </xf>
    <xf numFmtId="0" fontId="2" fillId="0" borderId="12" xfId="54" applyFont="1" applyFill="1" applyBorder="1" applyAlignment="1" applyProtection="1">
      <alignment vertical="center"/>
      <protection/>
    </xf>
    <xf numFmtId="0" fontId="2" fillId="0" borderId="16" xfId="54" applyFont="1" applyFill="1" applyBorder="1" applyAlignment="1" applyProtection="1">
      <alignment vertical="center"/>
      <protection/>
    </xf>
    <xf numFmtId="0" fontId="2" fillId="0" borderId="20" xfId="54" applyFont="1" applyFill="1" applyBorder="1" applyAlignment="1" applyProtection="1">
      <alignment vertical="center"/>
      <protection/>
    </xf>
    <xf numFmtId="0" fontId="2" fillId="0" borderId="14" xfId="54" applyFont="1" applyFill="1" applyBorder="1" applyAlignment="1" applyProtection="1">
      <alignment vertical="center"/>
      <protection/>
    </xf>
    <xf numFmtId="0" fontId="2" fillId="0" borderId="31" xfId="54" applyFont="1" applyFill="1" applyBorder="1" applyAlignment="1" applyProtection="1">
      <alignment vertical="center"/>
      <protection/>
    </xf>
    <xf numFmtId="0" fontId="2" fillId="0" borderId="0" xfId="54" applyFont="1" applyFill="1" applyBorder="1" applyAlignment="1" applyProtection="1">
      <alignment horizontal="center" vertical="center"/>
      <protection/>
    </xf>
    <xf numFmtId="1" fontId="89" fillId="0" borderId="41" xfId="54" applyNumberFormat="1" applyFont="1" applyFill="1" applyBorder="1" applyAlignment="1" applyProtection="1">
      <alignment vertical="center"/>
      <protection/>
    </xf>
    <xf numFmtId="1" fontId="89" fillId="0" borderId="42" xfId="54" applyNumberFormat="1" applyFont="1" applyFill="1" applyBorder="1" applyAlignment="1" applyProtection="1">
      <alignment vertical="center"/>
      <protection/>
    </xf>
    <xf numFmtId="1" fontId="2" fillId="0" borderId="14" xfId="54" applyNumberFormat="1" applyFont="1" applyFill="1" applyBorder="1" applyAlignment="1" applyProtection="1">
      <alignment vertical="center"/>
      <protection/>
    </xf>
    <xf numFmtId="1" fontId="2" fillId="0" borderId="31" xfId="54" applyNumberFormat="1" applyFont="1" applyFill="1" applyBorder="1" applyAlignment="1" applyProtection="1">
      <alignment vertical="center"/>
      <protection/>
    </xf>
    <xf numFmtId="0" fontId="2" fillId="0" borderId="41" xfId="54" applyFont="1" applyFill="1" applyBorder="1" applyAlignment="1" applyProtection="1">
      <alignment vertical="center"/>
      <protection/>
    </xf>
    <xf numFmtId="0" fontId="2" fillId="0" borderId="12" xfId="54" applyFont="1" applyFill="1" applyBorder="1" applyAlignment="1" applyProtection="1">
      <alignment vertical="center" wrapText="1"/>
      <protection/>
    </xf>
    <xf numFmtId="0" fontId="2" fillId="0" borderId="16" xfId="54" applyFont="1" applyFill="1" applyBorder="1" applyAlignment="1" applyProtection="1">
      <alignment vertical="center" wrapText="1"/>
      <protection/>
    </xf>
    <xf numFmtId="0" fontId="89" fillId="0" borderId="0" xfId="54" applyFont="1" applyFill="1" applyBorder="1" applyAlignment="1" applyProtection="1">
      <alignment horizontal="center"/>
      <protection/>
    </xf>
    <xf numFmtId="0" fontId="89" fillId="0" borderId="0" xfId="0" applyFont="1" applyFill="1" applyAlignment="1" applyProtection="1">
      <alignment horizontal="center"/>
      <protection/>
    </xf>
    <xf numFmtId="0" fontId="86" fillId="0" borderId="0" xfId="0" applyFont="1" applyFill="1" applyAlignment="1" applyProtection="1">
      <alignment horizontal="left"/>
      <protection/>
    </xf>
    <xf numFmtId="0" fontId="90" fillId="0" borderId="0" xfId="0" applyFont="1" applyFill="1" applyBorder="1" applyAlignment="1" applyProtection="1">
      <alignment horizontal="center" vertical="center" wrapText="1"/>
      <protection/>
    </xf>
    <xf numFmtId="0" fontId="86" fillId="0" borderId="0" xfId="0" applyFont="1" applyFill="1" applyAlignment="1" applyProtection="1">
      <alignment horizontal="center"/>
      <protection/>
    </xf>
    <xf numFmtId="0" fontId="2" fillId="0" borderId="19" xfId="0" applyFont="1" applyFill="1" applyBorder="1" applyAlignment="1" applyProtection="1">
      <alignment horizontal="left" vertical="center" wrapText="1"/>
      <protection/>
    </xf>
    <xf numFmtId="3" fontId="0" fillId="0" borderId="27" xfId="0" applyNumberFormat="1" applyFont="1" applyFill="1" applyBorder="1" applyAlignment="1" applyProtection="1">
      <alignment horizontal="center" vertical="center" wrapText="1"/>
      <protection locked="0"/>
    </xf>
    <xf numFmtId="0" fontId="2" fillId="0" borderId="18" xfId="0" applyFont="1" applyFill="1" applyBorder="1" applyAlignment="1" applyProtection="1">
      <alignment vertical="center"/>
      <protection/>
    </xf>
    <xf numFmtId="0" fontId="2" fillId="0" borderId="49" xfId="0" applyFont="1" applyFill="1" applyBorder="1" applyAlignment="1" applyProtection="1">
      <alignment vertical="center"/>
      <protection/>
    </xf>
    <xf numFmtId="0" fontId="0" fillId="0" borderId="36" xfId="0" applyFont="1" applyFill="1" applyBorder="1" applyAlignment="1" applyProtection="1">
      <alignment/>
      <protection/>
    </xf>
    <xf numFmtId="0" fontId="0" fillId="0" borderId="50" xfId="0" applyFont="1" applyFill="1" applyBorder="1" applyAlignment="1" applyProtection="1">
      <alignment/>
      <protection/>
    </xf>
    <xf numFmtId="0" fontId="2" fillId="0" borderId="50"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3" fontId="0" fillId="0" borderId="25" xfId="0" applyNumberFormat="1" applyFont="1" applyFill="1" applyBorder="1" applyAlignment="1" applyProtection="1">
      <alignment horizontal="center" vertical="center" wrapText="1"/>
      <protection locked="0"/>
    </xf>
    <xf numFmtId="0" fontId="2" fillId="0" borderId="37" xfId="0" applyFont="1" applyFill="1" applyBorder="1" applyAlignment="1" applyProtection="1">
      <alignment vertical="center"/>
      <protection/>
    </xf>
    <xf numFmtId="3" fontId="0" fillId="0" borderId="30" xfId="0" applyNumberFormat="1" applyFont="1" applyFill="1" applyBorder="1" applyAlignment="1" applyProtection="1">
      <alignment horizontal="center" vertical="center" wrapText="1"/>
      <protection locked="0"/>
    </xf>
    <xf numFmtId="0" fontId="25" fillId="0" borderId="19" xfId="0" applyFont="1" applyFill="1" applyBorder="1" applyAlignment="1" applyProtection="1">
      <alignment vertical="center"/>
      <protection/>
    </xf>
    <xf numFmtId="3" fontId="0" fillId="0" borderId="28" xfId="0" applyNumberFormat="1" applyFont="1" applyFill="1" applyBorder="1" applyAlignment="1" applyProtection="1">
      <alignment horizontal="center" vertical="center" wrapText="1"/>
      <protection locked="0"/>
    </xf>
    <xf numFmtId="0" fontId="0" fillId="0" borderId="13" xfId="0" applyFont="1" applyFill="1" applyBorder="1" applyAlignment="1" applyProtection="1">
      <alignment/>
      <protection/>
    </xf>
    <xf numFmtId="0" fontId="2" fillId="0" borderId="13" xfId="54" applyFont="1" applyFill="1" applyBorder="1" applyAlignment="1" applyProtection="1">
      <alignment vertical="center"/>
      <protection/>
    </xf>
    <xf numFmtId="0" fontId="0" fillId="0" borderId="0" xfId="0" applyFill="1" applyAlignment="1" applyProtection="1">
      <alignment/>
      <protection/>
    </xf>
    <xf numFmtId="0" fontId="2" fillId="0" borderId="21" xfId="54" applyFont="1" applyFill="1" applyBorder="1" applyAlignment="1" applyProtection="1">
      <alignment vertical="center"/>
      <protection/>
    </xf>
    <xf numFmtId="0" fontId="2" fillId="0" borderId="36" xfId="54" applyFont="1" applyFill="1" applyBorder="1" applyAlignment="1" applyProtection="1">
      <alignment vertical="center"/>
      <protection/>
    </xf>
    <xf numFmtId="0" fontId="25" fillId="0" borderId="10" xfId="54" applyFont="1" applyFill="1" applyBorder="1" applyAlignment="1" applyProtection="1">
      <alignment vertical="center"/>
      <protection/>
    </xf>
    <xf numFmtId="1" fontId="25" fillId="0" borderId="14" xfId="54" applyNumberFormat="1" applyFont="1" applyFill="1" applyBorder="1" applyAlignment="1" applyProtection="1">
      <alignment vertical="center"/>
      <protection/>
    </xf>
    <xf numFmtId="0" fontId="2" fillId="0" borderId="15" xfId="0" applyFont="1" applyFill="1" applyBorder="1" applyAlignment="1" applyProtection="1">
      <alignment horizontal="left"/>
      <protection/>
    </xf>
    <xf numFmtId="0" fontId="2" fillId="0" borderId="33" xfId="0" applyFont="1" applyFill="1" applyBorder="1" applyAlignment="1" applyProtection="1">
      <alignment horizontal="left" vertical="center"/>
      <protection/>
    </xf>
    <xf numFmtId="3" fontId="0" fillId="0" borderId="11" xfId="0" applyNumberFormat="1" applyFont="1" applyFill="1" applyBorder="1" applyAlignment="1" applyProtection="1">
      <alignment horizontal="center" vertical="center" wrapText="1"/>
      <protection locked="0"/>
    </xf>
    <xf numFmtId="3" fontId="0" fillId="0" borderId="16" xfId="0" applyNumberFormat="1" applyFont="1" applyFill="1" applyBorder="1" applyAlignment="1" applyProtection="1">
      <alignment horizontal="center" vertical="center" wrapText="1"/>
      <protection locked="0"/>
    </xf>
    <xf numFmtId="0" fontId="2" fillId="0" borderId="49" xfId="0" applyFont="1" applyFill="1" applyBorder="1" applyAlignment="1" applyProtection="1">
      <alignment horizontal="left" vertical="center"/>
      <protection/>
    </xf>
    <xf numFmtId="0" fontId="3" fillId="0" borderId="10" xfId="0" applyFont="1" applyFill="1" applyBorder="1" applyAlignment="1" applyProtection="1">
      <alignment horizontal="center"/>
      <protection/>
    </xf>
    <xf numFmtId="0" fontId="95" fillId="0" borderId="26" xfId="0" applyFont="1" applyFill="1" applyBorder="1" applyAlignment="1" applyProtection="1">
      <alignment horizontal="left" vertical="center" wrapText="1"/>
      <protection/>
    </xf>
    <xf numFmtId="1" fontId="2" fillId="0" borderId="51" xfId="0" applyNumberFormat="1" applyFont="1" applyFill="1" applyBorder="1" applyAlignment="1" applyProtection="1">
      <alignment vertical="center"/>
      <protection/>
    </xf>
    <xf numFmtId="1" fontId="2" fillId="0" borderId="14" xfId="0" applyNumberFormat="1" applyFont="1" applyFill="1" applyBorder="1" applyAlignment="1" applyProtection="1">
      <alignment vertical="center"/>
      <protection/>
    </xf>
    <xf numFmtId="1" fontId="2" fillId="0" borderId="52" xfId="0" applyNumberFormat="1" applyFont="1" applyFill="1" applyBorder="1" applyAlignment="1" applyProtection="1">
      <alignment vertical="center"/>
      <protection/>
    </xf>
    <xf numFmtId="1" fontId="2" fillId="0" borderId="53" xfId="0" applyNumberFormat="1" applyFont="1" applyFill="1" applyBorder="1" applyAlignment="1" applyProtection="1">
      <alignment vertical="center"/>
      <protection/>
    </xf>
    <xf numFmtId="0" fontId="2" fillId="0" borderId="47"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3" fontId="0" fillId="0" borderId="31" xfId="0" applyNumberFormat="1" applyFont="1" applyFill="1" applyBorder="1" applyAlignment="1" applyProtection="1">
      <alignment horizontal="center" vertical="center" wrapText="1"/>
      <protection locked="0"/>
    </xf>
    <xf numFmtId="0" fontId="2" fillId="0" borderId="21" xfId="0" applyFont="1" applyFill="1" applyBorder="1" applyAlignment="1" applyProtection="1">
      <alignment/>
      <protection/>
    </xf>
    <xf numFmtId="0" fontId="2" fillId="0" borderId="17" xfId="54" applyFont="1" applyFill="1" applyBorder="1" applyAlignment="1" applyProtection="1">
      <alignment vertical="center"/>
      <protection/>
    </xf>
    <xf numFmtId="0" fontId="2" fillId="0" borderId="18" xfId="54" applyFont="1" applyFill="1" applyBorder="1" applyAlignment="1" applyProtection="1">
      <alignment vertical="center"/>
      <protection/>
    </xf>
    <xf numFmtId="0" fontId="2" fillId="0" borderId="49" xfId="54" applyFont="1" applyFill="1" applyBorder="1" applyAlignment="1" applyProtection="1">
      <alignment vertical="center"/>
      <protection/>
    </xf>
    <xf numFmtId="0" fontId="94" fillId="0" borderId="37" xfId="0" applyFont="1" applyFill="1" applyBorder="1" applyAlignment="1" applyProtection="1">
      <alignment/>
      <protection/>
    </xf>
    <xf numFmtId="0" fontId="94" fillId="0" borderId="54" xfId="0" applyFont="1" applyFill="1" applyBorder="1" applyAlignment="1" applyProtection="1">
      <alignment/>
      <protection/>
    </xf>
    <xf numFmtId="0" fontId="90" fillId="0" borderId="29" xfId="54" applyFont="1" applyFill="1" applyBorder="1" applyAlignment="1" applyProtection="1">
      <alignment horizontal="center" vertical="center"/>
      <protection/>
    </xf>
    <xf numFmtId="0" fontId="96" fillId="0" borderId="37" xfId="0" applyFont="1" applyFill="1" applyBorder="1" applyAlignment="1" applyProtection="1">
      <alignment/>
      <protection/>
    </xf>
    <xf numFmtId="0" fontId="89" fillId="0" borderId="46" xfId="0" applyFont="1" applyFill="1" applyBorder="1" applyAlignment="1" applyProtection="1">
      <alignment/>
      <protection/>
    </xf>
    <xf numFmtId="0" fontId="92" fillId="0" borderId="0" xfId="0" applyFont="1" applyFill="1" applyBorder="1" applyAlignment="1" applyProtection="1">
      <alignment horizontal="center" vertical="center" textRotation="90" wrapText="1"/>
      <protection/>
    </xf>
    <xf numFmtId="0" fontId="2" fillId="0" borderId="23" xfId="54" applyFont="1" applyFill="1" applyBorder="1" applyAlignment="1" applyProtection="1">
      <alignment horizontal="center" vertical="center"/>
      <protection/>
    </xf>
    <xf numFmtId="0" fontId="2" fillId="0" borderId="30" xfId="54" applyFont="1" applyFill="1" applyBorder="1" applyAlignment="1" applyProtection="1">
      <alignment horizontal="center" vertical="center"/>
      <protection/>
    </xf>
    <xf numFmtId="0" fontId="2" fillId="0" borderId="22" xfId="54" applyFont="1" applyFill="1" applyBorder="1" applyAlignment="1" applyProtection="1">
      <alignment horizontal="center" vertical="center"/>
      <protection/>
    </xf>
    <xf numFmtId="0" fontId="89" fillId="0" borderId="28" xfId="0" applyFont="1" applyFill="1" applyBorder="1" applyAlignment="1" applyProtection="1">
      <alignment horizontal="center" vertical="center"/>
      <protection/>
    </xf>
    <xf numFmtId="0" fontId="2" fillId="0" borderId="55" xfId="54" applyFont="1" applyFill="1" applyBorder="1" applyAlignment="1" applyProtection="1">
      <alignment horizontal="center" vertical="center"/>
      <protection/>
    </xf>
    <xf numFmtId="0" fontId="2" fillId="0" borderId="45" xfId="54" applyFont="1" applyFill="1" applyBorder="1" applyAlignment="1" applyProtection="1">
      <alignment horizontal="center" vertical="center"/>
      <protection/>
    </xf>
    <xf numFmtId="1" fontId="89" fillId="0" borderId="27" xfId="54" applyNumberFormat="1" applyFont="1" applyFill="1" applyBorder="1" applyAlignment="1" applyProtection="1">
      <alignment horizontal="center" vertical="center"/>
      <protection/>
    </xf>
    <xf numFmtId="1" fontId="89" fillId="0" borderId="26" xfId="54" applyNumberFormat="1" applyFont="1" applyFill="1" applyBorder="1" applyAlignment="1" applyProtection="1">
      <alignment horizontal="center" vertical="center"/>
      <protection/>
    </xf>
    <xf numFmtId="0" fontId="2" fillId="0" borderId="27" xfId="54" applyFont="1" applyFill="1" applyBorder="1" applyAlignment="1" applyProtection="1">
      <alignment horizontal="center" vertical="center"/>
      <protection/>
    </xf>
    <xf numFmtId="0" fontId="2" fillId="0" borderId="56" xfId="54" applyFont="1" applyFill="1" applyBorder="1" applyAlignment="1" applyProtection="1">
      <alignment horizontal="center" vertical="center"/>
      <protection/>
    </xf>
    <xf numFmtId="1" fontId="2" fillId="0" borderId="45" xfId="54" applyNumberFormat="1" applyFont="1" applyFill="1" applyBorder="1" applyAlignment="1" applyProtection="1">
      <alignment horizontal="center" vertical="center"/>
      <protection/>
    </xf>
    <xf numFmtId="0" fontId="2" fillId="0" borderId="19" xfId="54" applyFont="1" applyFill="1" applyBorder="1" applyAlignment="1" applyProtection="1">
      <alignment horizontal="center" vertical="center" wrapText="1"/>
      <protection/>
    </xf>
    <xf numFmtId="0" fontId="2" fillId="0" borderId="15" xfId="54" applyFont="1" applyFill="1" applyBorder="1" applyAlignment="1" applyProtection="1">
      <alignment horizontal="center" vertical="center"/>
      <protection/>
    </xf>
    <xf numFmtId="0" fontId="2" fillId="0" borderId="20" xfId="54" applyFont="1" applyFill="1" applyBorder="1" applyAlignment="1" applyProtection="1">
      <alignment horizontal="center" vertical="center"/>
      <protection/>
    </xf>
    <xf numFmtId="0" fontId="2" fillId="0" borderId="26" xfId="54" applyFont="1" applyFill="1" applyBorder="1" applyAlignment="1" applyProtection="1">
      <alignment horizontal="center" vertical="center"/>
      <protection/>
    </xf>
    <xf numFmtId="1" fontId="2" fillId="0" borderId="26" xfId="54" applyNumberFormat="1" applyFont="1" applyFill="1" applyBorder="1" applyAlignment="1" applyProtection="1">
      <alignment horizontal="center" vertical="center"/>
      <protection/>
    </xf>
    <xf numFmtId="0" fontId="2" fillId="0" borderId="29" xfId="54"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locked="0"/>
    </xf>
    <xf numFmtId="3" fontId="0" fillId="0" borderId="28" xfId="0" applyNumberFormat="1" applyFont="1" applyFill="1" applyBorder="1" applyAlignment="1" applyProtection="1">
      <alignment horizontal="center"/>
      <protection locked="0"/>
    </xf>
    <xf numFmtId="0" fontId="4" fillId="15" borderId="32" xfId="0" applyFont="1" applyFill="1" applyBorder="1" applyAlignment="1" applyProtection="1">
      <alignment horizontal="center" vertical="center"/>
      <protection locked="0"/>
    </xf>
    <xf numFmtId="0" fontId="4" fillId="15" borderId="32" xfId="0" applyFont="1" applyFill="1" applyBorder="1" applyAlignment="1" applyProtection="1">
      <alignment horizontal="center" vertical="center"/>
      <protection/>
    </xf>
    <xf numFmtId="0" fontId="4" fillId="15" borderId="32" xfId="0" applyFont="1" applyFill="1" applyBorder="1" applyAlignment="1" applyProtection="1">
      <alignment horizontal="left" vertical="center"/>
      <protection locked="0"/>
    </xf>
    <xf numFmtId="0" fontId="2" fillId="0" borderId="57" xfId="0" applyFont="1" applyFill="1" applyBorder="1" applyAlignment="1" applyProtection="1">
      <alignment horizontal="left"/>
      <protection/>
    </xf>
    <xf numFmtId="0" fontId="2" fillId="0" borderId="28" xfId="0" applyFont="1" applyFill="1" applyBorder="1" applyAlignment="1" applyProtection="1">
      <alignment horizontal="center" vertical="center" wrapText="1"/>
      <protection/>
    </xf>
    <xf numFmtId="0" fontId="0" fillId="0" borderId="10" xfId="0" applyFont="1" applyFill="1" applyBorder="1" applyAlignment="1" applyProtection="1">
      <alignment vertical="center"/>
      <protection/>
    </xf>
    <xf numFmtId="0" fontId="2" fillId="0" borderId="20" xfId="0" applyFont="1" applyFill="1" applyBorder="1" applyAlignment="1" applyProtection="1">
      <alignment horizontal="left"/>
      <protection/>
    </xf>
    <xf numFmtId="0" fontId="2" fillId="0" borderId="35" xfId="0" applyFont="1" applyFill="1" applyBorder="1" applyAlignment="1" applyProtection="1">
      <alignment horizontal="center" vertical="center" wrapText="1"/>
      <protection/>
    </xf>
    <xf numFmtId="0" fontId="0" fillId="0" borderId="12"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protection/>
    </xf>
    <xf numFmtId="0" fontId="0" fillId="0" borderId="14" xfId="0" applyFont="1" applyFill="1" applyBorder="1" applyAlignment="1" applyProtection="1">
      <alignment horizontal="left" vertical="center"/>
      <protection/>
    </xf>
    <xf numFmtId="0" fontId="2" fillId="0" borderId="24"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wrapText="1"/>
      <protection/>
    </xf>
    <xf numFmtId="0" fontId="2" fillId="0" borderId="47"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21" xfId="0" applyFont="1" applyFill="1" applyBorder="1" applyAlignment="1" applyProtection="1">
      <alignment horizontal="left" vertical="center" wrapText="1"/>
      <protection/>
    </xf>
    <xf numFmtId="0" fontId="0" fillId="0" borderId="33" xfId="0" applyFont="1" applyFill="1" applyBorder="1" applyAlignment="1" applyProtection="1">
      <alignment horizontal="left" vertical="center"/>
      <protection/>
    </xf>
    <xf numFmtId="0" fontId="2" fillId="0" borderId="37" xfId="0" applyFont="1" applyFill="1" applyBorder="1" applyAlignment="1" applyProtection="1">
      <alignment horizontal="left" vertical="center"/>
      <protection/>
    </xf>
    <xf numFmtId="0" fontId="0" fillId="0" borderId="10" xfId="0" applyFont="1" applyFill="1" applyBorder="1" applyAlignment="1" applyProtection="1">
      <alignment horizontal="left" vertical="center"/>
      <protection/>
    </xf>
    <xf numFmtId="0" fontId="2" fillId="0" borderId="56" xfId="0" applyFont="1" applyFill="1" applyBorder="1" applyAlignment="1" applyProtection="1">
      <alignment horizontal="center" vertical="center" wrapText="1"/>
      <protection/>
    </xf>
    <xf numFmtId="0" fontId="2" fillId="0" borderId="58" xfId="0" applyFont="1" applyFill="1" applyBorder="1" applyAlignment="1" applyProtection="1">
      <alignment horizontal="center" vertical="center" wrapText="1"/>
      <protection/>
    </xf>
    <xf numFmtId="0" fontId="2" fillId="0" borderId="45"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88" fillId="0" borderId="0" xfId="0" applyFont="1" applyFill="1" applyBorder="1" applyAlignment="1" applyProtection="1">
      <alignment horizontal="center" vertical="center" wrapText="1"/>
      <protection/>
    </xf>
    <xf numFmtId="0" fontId="2" fillId="0" borderId="32" xfId="54" applyFont="1" applyFill="1" applyBorder="1" applyAlignment="1" applyProtection="1">
      <alignment horizontal="left" vertical="center"/>
      <protection/>
    </xf>
    <xf numFmtId="0" fontId="2" fillId="0" borderId="57" xfId="54" applyFont="1" applyFill="1" applyBorder="1" applyAlignment="1" applyProtection="1">
      <alignment horizontal="left" vertical="center"/>
      <protection/>
    </xf>
    <xf numFmtId="0" fontId="2" fillId="0" borderId="12" xfId="54" applyFont="1" applyFill="1" applyBorder="1" applyAlignment="1" applyProtection="1">
      <alignment horizontal="left" vertical="center"/>
      <protection/>
    </xf>
    <xf numFmtId="0" fontId="2" fillId="0" borderId="16" xfId="54" applyFont="1" applyFill="1" applyBorder="1" applyAlignment="1" applyProtection="1">
      <alignment horizontal="left" vertical="center"/>
      <protection/>
    </xf>
    <xf numFmtId="0" fontId="0" fillId="0" borderId="19" xfId="0" applyFont="1" applyFill="1" applyBorder="1" applyAlignment="1" applyProtection="1">
      <alignment/>
      <protection/>
    </xf>
    <xf numFmtId="0" fontId="0" fillId="0" borderId="18" xfId="0" applyFont="1" applyFill="1" applyBorder="1" applyAlignment="1" applyProtection="1">
      <alignment/>
      <protection/>
    </xf>
    <xf numFmtId="0" fontId="4" fillId="0" borderId="12" xfId="0" applyFont="1" applyFill="1" applyBorder="1" applyAlignment="1" applyProtection="1">
      <alignment horizontal="center"/>
      <protection/>
    </xf>
    <xf numFmtId="0" fontId="2" fillId="0" borderId="0" xfId="0" applyFont="1" applyFill="1" applyBorder="1" applyAlignment="1" applyProtection="1">
      <alignment vertical="center"/>
      <protection/>
    </xf>
    <xf numFmtId="0" fontId="2" fillId="0" borderId="44"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2" fillId="0" borderId="36" xfId="0" applyFont="1" applyFill="1" applyBorder="1" applyAlignment="1" applyProtection="1">
      <alignment vertical="center"/>
      <protection/>
    </xf>
    <xf numFmtId="0" fontId="2" fillId="0" borderId="51" xfId="0" applyFont="1" applyFill="1" applyBorder="1" applyAlignment="1" applyProtection="1">
      <alignment horizontal="center" vertical="center"/>
      <protection/>
    </xf>
    <xf numFmtId="0" fontId="16" fillId="0" borderId="12" xfId="0" applyFont="1" applyFill="1" applyBorder="1" applyAlignment="1" applyProtection="1">
      <alignment/>
      <protection/>
    </xf>
    <xf numFmtId="0" fontId="2" fillId="0" borderId="36" xfId="0" applyFont="1" applyFill="1" applyBorder="1" applyAlignment="1" applyProtection="1">
      <alignment horizontal="left" vertical="center"/>
      <protection/>
    </xf>
    <xf numFmtId="0" fontId="2" fillId="0" borderId="59" xfId="0" applyFont="1" applyFill="1" applyBorder="1" applyAlignment="1" applyProtection="1">
      <alignment horizontal="center" vertical="center"/>
      <protection/>
    </xf>
    <xf numFmtId="0" fontId="2" fillId="0" borderId="55" xfId="0" applyFont="1" applyFill="1" applyBorder="1" applyAlignment="1" applyProtection="1">
      <alignment horizontal="center" vertical="center"/>
      <protection/>
    </xf>
    <xf numFmtId="0" fontId="2" fillId="0" borderId="60" xfId="0" applyFont="1" applyFill="1" applyBorder="1" applyAlignment="1" applyProtection="1">
      <alignment horizontal="left" vertical="center"/>
      <protection/>
    </xf>
    <xf numFmtId="0" fontId="2" fillId="0" borderId="57" xfId="0" applyFont="1" applyFill="1" applyBorder="1" applyAlignment="1" applyProtection="1">
      <alignment horizontal="left" vertical="center"/>
      <protection/>
    </xf>
    <xf numFmtId="0" fontId="2" fillId="0" borderId="53" xfId="0" applyFont="1" applyFill="1" applyBorder="1" applyAlignment="1" applyProtection="1">
      <alignment horizontal="center" vertical="center"/>
      <protection/>
    </xf>
    <xf numFmtId="0" fontId="2" fillId="0" borderId="61"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2" fillId="0" borderId="63" xfId="0" applyFont="1" applyFill="1" applyBorder="1" applyAlignment="1" applyProtection="1">
      <alignment horizontal="left" vertical="center"/>
      <protection/>
    </xf>
    <xf numFmtId="0" fontId="2" fillId="0" borderId="10" xfId="0" applyFont="1" applyFill="1" applyBorder="1" applyAlignment="1" applyProtection="1">
      <alignment/>
      <protection/>
    </xf>
    <xf numFmtId="0" fontId="2" fillId="0" borderId="12" xfId="0" applyFont="1" applyFill="1" applyBorder="1" applyAlignment="1" applyProtection="1">
      <alignment/>
      <protection/>
    </xf>
    <xf numFmtId="0" fontId="2" fillId="0" borderId="14" xfId="0" applyFont="1" applyFill="1" applyBorder="1" applyAlignment="1" applyProtection="1">
      <alignment/>
      <protection/>
    </xf>
    <xf numFmtId="0" fontId="2" fillId="0" borderId="13" xfId="0" applyFont="1" applyFill="1" applyBorder="1" applyAlignment="1" applyProtection="1">
      <alignment horizontal="left"/>
      <protection/>
    </xf>
    <xf numFmtId="0" fontId="3" fillId="0" borderId="13" xfId="0" applyFont="1" applyFill="1" applyBorder="1" applyAlignment="1" applyProtection="1">
      <alignment horizontal="left"/>
      <protection/>
    </xf>
    <xf numFmtId="0" fontId="2" fillId="0" borderId="13" xfId="0" applyFont="1" applyFill="1" applyBorder="1" applyAlignment="1" applyProtection="1">
      <alignment horizontal="left" vertical="center" wrapText="1"/>
      <protection/>
    </xf>
    <xf numFmtId="0" fontId="3" fillId="0" borderId="34" xfId="0" applyFont="1" applyFill="1" applyBorder="1" applyAlignment="1" applyProtection="1">
      <alignment horizontal="center" vertical="center"/>
      <protection/>
    </xf>
    <xf numFmtId="0" fontId="90" fillId="0" borderId="23" xfId="0" applyFont="1" applyFill="1" applyBorder="1" applyAlignment="1" applyProtection="1">
      <alignment horizontal="center" vertical="center"/>
      <protection locked="0"/>
    </xf>
    <xf numFmtId="0" fontId="90" fillId="0" borderId="26" xfId="0" applyFont="1" applyFill="1" applyBorder="1" applyAlignment="1" applyProtection="1">
      <alignment horizontal="center" vertical="center"/>
      <protection locked="0"/>
    </xf>
    <xf numFmtId="0" fontId="2" fillId="0" borderId="16" xfId="0" applyFont="1" applyFill="1" applyBorder="1" applyAlignment="1" applyProtection="1">
      <alignment vertical="center"/>
      <protection locked="0"/>
    </xf>
    <xf numFmtId="0" fontId="2" fillId="0" borderId="31" xfId="0" applyFont="1" applyFill="1" applyBorder="1" applyAlignment="1" applyProtection="1">
      <alignment vertical="center"/>
      <protection locked="0"/>
    </xf>
    <xf numFmtId="0" fontId="0" fillId="0" borderId="16" xfId="0" applyFont="1" applyFill="1" applyBorder="1" applyAlignment="1" applyProtection="1">
      <alignment/>
      <protection locked="0"/>
    </xf>
    <xf numFmtId="0" fontId="89" fillId="0" borderId="40" xfId="0" applyFont="1" applyFill="1" applyBorder="1" applyAlignment="1" applyProtection="1">
      <alignment vertical="center"/>
      <protection/>
    </xf>
    <xf numFmtId="0" fontId="89" fillId="0" borderId="11" xfId="0" applyFont="1" applyFill="1" applyBorder="1" applyAlignment="1" applyProtection="1">
      <alignment vertical="center"/>
      <protection/>
    </xf>
    <xf numFmtId="0" fontId="96" fillId="0" borderId="22" xfId="0" applyFont="1" applyFill="1" applyBorder="1" applyAlignment="1" applyProtection="1">
      <alignment horizontal="center" vertical="center" wrapText="1"/>
      <protection/>
    </xf>
    <xf numFmtId="0" fontId="89" fillId="0" borderId="16" xfId="0" applyFont="1" applyFill="1" applyBorder="1" applyAlignment="1" applyProtection="1">
      <alignment vertical="center"/>
      <protection/>
    </xf>
    <xf numFmtId="0" fontId="96" fillId="0" borderId="23" xfId="0" applyFont="1" applyFill="1" applyBorder="1" applyAlignment="1" applyProtection="1">
      <alignment horizontal="center" vertical="center" wrapText="1"/>
      <protection/>
    </xf>
    <xf numFmtId="0" fontId="89" fillId="0" borderId="42" xfId="0" applyFont="1" applyFill="1" applyBorder="1" applyAlignment="1" applyProtection="1">
      <alignment vertical="center"/>
      <protection/>
    </xf>
    <xf numFmtId="0" fontId="89" fillId="0" borderId="31" xfId="0" applyFont="1" applyFill="1" applyBorder="1" applyAlignment="1" applyProtection="1">
      <alignment vertical="center"/>
      <protection/>
    </xf>
    <xf numFmtId="0" fontId="96" fillId="0" borderId="26" xfId="0" applyFont="1" applyFill="1" applyBorder="1" applyAlignment="1" applyProtection="1">
      <alignment horizontal="center" vertical="center"/>
      <protection/>
    </xf>
    <xf numFmtId="0" fontId="3" fillId="0" borderId="29" xfId="0" applyFont="1" applyFill="1" applyBorder="1" applyAlignment="1" applyProtection="1">
      <alignment vertical="center"/>
      <protection/>
    </xf>
    <xf numFmtId="0" fontId="3" fillId="0" borderId="50" xfId="0" applyFont="1" applyFill="1" applyBorder="1" applyAlignment="1" applyProtection="1">
      <alignment vertical="center"/>
      <protection/>
    </xf>
    <xf numFmtId="0" fontId="90" fillId="0" borderId="22" xfId="0" applyFont="1" applyFill="1" applyBorder="1" applyAlignment="1" applyProtection="1">
      <alignment/>
      <protection locked="0"/>
    </xf>
    <xf numFmtId="0" fontId="90" fillId="0" borderId="25" xfId="0" applyFont="1" applyFill="1" applyBorder="1" applyAlignment="1" applyProtection="1">
      <alignment/>
      <protection locked="0"/>
    </xf>
    <xf numFmtId="0" fontId="0" fillId="0" borderId="62" xfId="0" applyFont="1" applyFill="1" applyBorder="1" applyAlignment="1" applyProtection="1">
      <alignment/>
      <protection locked="0"/>
    </xf>
    <xf numFmtId="0" fontId="86" fillId="0" borderId="22" xfId="0" applyFont="1" applyFill="1" applyBorder="1" applyAlignment="1" applyProtection="1">
      <alignment/>
      <protection locked="0"/>
    </xf>
    <xf numFmtId="0" fontId="86" fillId="0" borderId="23" xfId="0" applyFont="1" applyFill="1" applyBorder="1" applyAlignment="1" applyProtection="1">
      <alignment/>
      <protection locked="0"/>
    </xf>
    <xf numFmtId="0" fontId="86" fillId="0" borderId="26" xfId="0" applyFont="1" applyFill="1" applyBorder="1" applyAlignment="1" applyProtection="1">
      <alignment/>
      <protection locked="0"/>
    </xf>
    <xf numFmtId="0" fontId="86" fillId="0" borderId="23" xfId="0" applyFont="1" applyFill="1" applyBorder="1" applyAlignment="1" applyProtection="1">
      <alignment/>
      <protection locked="0"/>
    </xf>
    <xf numFmtId="0" fontId="86" fillId="0" borderId="25" xfId="0" applyFont="1" applyFill="1" applyBorder="1" applyAlignment="1" applyProtection="1">
      <alignment/>
      <protection locked="0"/>
    </xf>
    <xf numFmtId="0" fontId="86" fillId="0" borderId="22" xfId="0" applyFont="1" applyFill="1" applyBorder="1" applyAlignment="1" applyProtection="1">
      <alignment/>
      <protection locked="0"/>
    </xf>
    <xf numFmtId="0" fontId="86" fillId="0" borderId="26" xfId="0" applyFont="1" applyFill="1" applyBorder="1" applyAlignment="1" applyProtection="1">
      <alignment/>
      <protection locked="0"/>
    </xf>
    <xf numFmtId="0" fontId="89" fillId="0" borderId="11" xfId="0" applyFont="1" applyFill="1" applyBorder="1" applyAlignment="1" applyProtection="1">
      <alignment vertical="center"/>
      <protection locked="0"/>
    </xf>
    <xf numFmtId="0" fontId="89" fillId="0" borderId="16" xfId="0" applyFont="1" applyFill="1" applyBorder="1" applyAlignment="1" applyProtection="1">
      <alignment vertical="center"/>
      <protection locked="0"/>
    </xf>
    <xf numFmtId="0" fontId="89" fillId="0" borderId="31" xfId="0" applyFont="1" applyFill="1" applyBorder="1" applyAlignment="1" applyProtection="1">
      <alignment vertical="center"/>
      <protection locked="0"/>
    </xf>
    <xf numFmtId="0" fontId="25" fillId="0" borderId="49" xfId="0" applyFont="1" applyFill="1" applyBorder="1" applyAlignment="1" applyProtection="1">
      <alignment vertical="center"/>
      <protection locked="0"/>
    </xf>
    <xf numFmtId="0" fontId="25" fillId="0" borderId="16" xfId="0" applyFont="1" applyFill="1" applyBorder="1" applyAlignment="1" applyProtection="1">
      <alignment vertical="center"/>
      <protection locked="0"/>
    </xf>
    <xf numFmtId="0" fontId="25" fillId="0" borderId="36" xfId="0" applyFont="1" applyFill="1" applyBorder="1" applyAlignment="1" applyProtection="1">
      <alignment vertical="center"/>
      <protection locked="0"/>
    </xf>
    <xf numFmtId="0" fontId="25" fillId="0" borderId="31" xfId="0" applyFont="1" applyFill="1" applyBorder="1" applyAlignment="1" applyProtection="1">
      <alignment vertical="center"/>
      <protection locked="0"/>
    </xf>
    <xf numFmtId="0" fontId="96" fillId="0" borderId="11" xfId="0" applyFont="1" applyFill="1" applyBorder="1" applyAlignment="1" applyProtection="1">
      <alignment vertical="center"/>
      <protection locked="0"/>
    </xf>
    <xf numFmtId="0" fontId="96" fillId="0" borderId="16" xfId="0" applyFont="1" applyFill="1" applyBorder="1" applyAlignment="1" applyProtection="1">
      <alignment vertical="center"/>
      <protection locked="0"/>
    </xf>
    <xf numFmtId="0" fontId="96" fillId="0" borderId="31" xfId="0" applyFont="1" applyFill="1" applyBorder="1" applyAlignment="1" applyProtection="1">
      <alignment vertical="center"/>
      <protection locked="0"/>
    </xf>
    <xf numFmtId="0" fontId="86" fillId="0" borderId="22" xfId="0" applyFont="1" applyFill="1" applyBorder="1" applyAlignment="1" applyProtection="1">
      <alignment horizontal="center" vertical="center" wrapText="1"/>
      <protection locked="0"/>
    </xf>
    <xf numFmtId="0" fontId="86" fillId="0" borderId="27" xfId="0" applyFont="1" applyFill="1" applyBorder="1" applyAlignment="1" applyProtection="1">
      <alignment horizontal="center" vertical="center" wrapText="1"/>
      <protection locked="0"/>
    </xf>
    <xf numFmtId="0" fontId="86" fillId="0" borderId="28" xfId="0" applyFont="1" applyFill="1" applyBorder="1" applyAlignment="1" applyProtection="1">
      <alignment horizontal="center" vertical="center" wrapText="1"/>
      <protection locked="0"/>
    </xf>
    <xf numFmtId="0" fontId="86" fillId="0" borderId="23" xfId="0" applyFont="1" applyFill="1" applyBorder="1" applyAlignment="1" applyProtection="1">
      <alignment horizontal="center" vertical="center" wrapText="1"/>
      <protection locked="0"/>
    </xf>
    <xf numFmtId="0" fontId="86" fillId="0" borderId="26" xfId="0" applyFont="1" applyFill="1" applyBorder="1" applyAlignment="1" applyProtection="1">
      <alignment horizontal="center" vertical="center" wrapText="1"/>
      <protection locked="0"/>
    </xf>
    <xf numFmtId="0" fontId="86" fillId="0" borderId="25" xfId="0" applyFont="1" applyFill="1" applyBorder="1" applyAlignment="1" applyProtection="1">
      <alignment horizontal="center" vertical="center" wrapText="1"/>
      <protection locked="0"/>
    </xf>
    <xf numFmtId="0" fontId="0" fillId="0" borderId="22" xfId="0" applyFont="1" applyFill="1" applyBorder="1" applyAlignment="1" applyProtection="1">
      <alignment/>
      <protection locked="0"/>
    </xf>
    <xf numFmtId="0" fontId="2" fillId="0" borderId="57" xfId="54" applyFont="1" applyFill="1" applyBorder="1" applyAlignment="1" applyProtection="1">
      <alignment vertical="center"/>
      <protection/>
    </xf>
    <xf numFmtId="0" fontId="2" fillId="0" borderId="28" xfId="54" applyFont="1" applyFill="1" applyBorder="1" applyAlignment="1" applyProtection="1">
      <alignment horizontal="center" vertical="center"/>
      <protection/>
    </xf>
    <xf numFmtId="0" fontId="2" fillId="0" borderId="21" xfId="54" applyFont="1" applyFill="1" applyBorder="1" applyAlignment="1" applyProtection="1">
      <alignment horizontal="center" vertical="center"/>
      <protection/>
    </xf>
    <xf numFmtId="0" fontId="11" fillId="0" borderId="34" xfId="0" applyFont="1" applyFill="1" applyBorder="1" applyAlignment="1" applyProtection="1">
      <alignment horizontal="center"/>
      <protection/>
    </xf>
    <xf numFmtId="0" fontId="11" fillId="0" borderId="29" xfId="0" applyFont="1" applyFill="1" applyBorder="1" applyAlignment="1" applyProtection="1">
      <alignment horizontal="center"/>
      <protection/>
    </xf>
    <xf numFmtId="0" fontId="2" fillId="0" borderId="26"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2" fillId="0" borderId="23" xfId="0" applyFont="1" applyFill="1" applyBorder="1" applyAlignment="1" applyProtection="1">
      <alignment horizontal="center" vertical="center"/>
      <protection/>
    </xf>
    <xf numFmtId="0" fontId="2" fillId="0" borderId="0" xfId="0" applyFont="1" applyFill="1" applyAlignment="1" applyProtection="1">
      <alignment/>
      <protection/>
    </xf>
    <xf numFmtId="1" fontId="0" fillId="0" borderId="15" xfId="0" applyNumberFormat="1" applyFont="1" applyFill="1" applyBorder="1" applyAlignment="1" applyProtection="1">
      <alignment horizontal="left" vertical="center"/>
      <protection/>
    </xf>
    <xf numFmtId="1" fontId="0" fillId="0" borderId="19" xfId="0" applyNumberFormat="1" applyFont="1" applyFill="1" applyBorder="1" applyAlignment="1" applyProtection="1">
      <alignment horizontal="left" vertical="center"/>
      <protection/>
    </xf>
    <xf numFmtId="0" fontId="0" fillId="0" borderId="16" xfId="0" applyFont="1" applyFill="1" applyBorder="1" applyAlignment="1" applyProtection="1">
      <alignment horizontal="left" vertical="center"/>
      <protection/>
    </xf>
    <xf numFmtId="1" fontId="0" fillId="0" borderId="20" xfId="0" applyNumberFormat="1" applyFont="1" applyFill="1" applyBorder="1" applyAlignment="1" applyProtection="1">
      <alignment horizontal="left" vertical="center"/>
      <protection/>
    </xf>
    <xf numFmtId="0" fontId="0" fillId="0" borderId="31" xfId="0" applyFont="1" applyFill="1" applyBorder="1" applyAlignment="1" applyProtection="1">
      <alignment horizontal="left" vertical="center"/>
      <protection/>
    </xf>
    <xf numFmtId="1" fontId="0" fillId="0" borderId="15" xfId="0" applyNumberFormat="1" applyFont="1" applyFill="1" applyBorder="1" applyAlignment="1" applyProtection="1">
      <alignment vertical="center" wrapText="1"/>
      <protection/>
    </xf>
    <xf numFmtId="1" fontId="0" fillId="0" borderId="11" xfId="0" applyNumberFormat="1" applyFont="1" applyFill="1" applyBorder="1" applyAlignment="1" applyProtection="1">
      <alignment vertical="center" wrapText="1"/>
      <protection/>
    </xf>
    <xf numFmtId="1" fontId="0" fillId="0" borderId="19" xfId="0" applyNumberFormat="1" applyFont="1" applyFill="1" applyBorder="1" applyAlignment="1" applyProtection="1">
      <alignment vertical="center" wrapText="1"/>
      <protection/>
    </xf>
    <xf numFmtId="1" fontId="0" fillId="0" borderId="16" xfId="0" applyNumberFormat="1" applyFont="1" applyFill="1" applyBorder="1" applyAlignment="1" applyProtection="1">
      <alignment vertical="center" wrapText="1"/>
      <protection/>
    </xf>
    <xf numFmtId="1" fontId="0" fillId="0" borderId="19" xfId="0" applyNumberFormat="1" applyFont="1" applyFill="1" applyBorder="1" applyAlignment="1" applyProtection="1">
      <alignment vertical="center"/>
      <protection/>
    </xf>
    <xf numFmtId="1" fontId="0" fillId="0" borderId="16" xfId="0" applyNumberFormat="1" applyFont="1" applyFill="1" applyBorder="1" applyAlignment="1" applyProtection="1">
      <alignment vertical="center"/>
      <protection/>
    </xf>
    <xf numFmtId="0" fontId="0" fillId="0" borderId="16" xfId="0" applyFont="1" applyFill="1" applyBorder="1" applyAlignment="1" applyProtection="1">
      <alignment vertical="center"/>
      <protection/>
    </xf>
    <xf numFmtId="1" fontId="0" fillId="0" borderId="16" xfId="0" applyNumberFormat="1" applyFont="1" applyFill="1" applyBorder="1" applyAlignment="1" applyProtection="1">
      <alignment horizontal="left" vertical="center" wrapText="1"/>
      <protection/>
    </xf>
    <xf numFmtId="1" fontId="0" fillId="0" borderId="15" xfId="0" applyNumberFormat="1" applyFont="1" applyFill="1" applyBorder="1" applyAlignment="1" applyProtection="1">
      <alignment vertical="center"/>
      <protection/>
    </xf>
    <xf numFmtId="0" fontId="4" fillId="0" borderId="10" xfId="0" applyFont="1" applyFill="1" applyBorder="1" applyAlignment="1" applyProtection="1">
      <alignment vertical="center" wrapText="1"/>
      <protection/>
    </xf>
    <xf numFmtId="1" fontId="0" fillId="0" borderId="10" xfId="0" applyNumberFormat="1" applyFont="1" applyFill="1" applyBorder="1" applyAlignment="1" applyProtection="1">
      <alignment vertical="center"/>
      <protection/>
    </xf>
    <xf numFmtId="0" fontId="4" fillId="0" borderId="12" xfId="0" applyFont="1" applyFill="1" applyBorder="1" applyAlignment="1" applyProtection="1">
      <alignment vertical="center" wrapText="1"/>
      <protection/>
    </xf>
    <xf numFmtId="1" fontId="0" fillId="0" borderId="12" xfId="0" applyNumberFormat="1" applyFont="1" applyFill="1" applyBorder="1" applyAlignment="1" applyProtection="1">
      <alignment vertical="center"/>
      <protection/>
    </xf>
    <xf numFmtId="1" fontId="0" fillId="0" borderId="20" xfId="0" applyNumberFormat="1" applyFont="1" applyFill="1" applyBorder="1" applyAlignment="1" applyProtection="1">
      <alignment vertical="center"/>
      <protection/>
    </xf>
    <xf numFmtId="0" fontId="4" fillId="0" borderId="14" xfId="0" applyFont="1" applyFill="1" applyBorder="1" applyAlignment="1" applyProtection="1">
      <alignment vertical="center" wrapText="1"/>
      <protection/>
    </xf>
    <xf numFmtId="1" fontId="0" fillId="0" borderId="14" xfId="0" applyNumberFormat="1" applyFont="1" applyFill="1" applyBorder="1" applyAlignment="1" applyProtection="1">
      <alignment vertical="center"/>
      <protection/>
    </xf>
    <xf numFmtId="0" fontId="0" fillId="0" borderId="12" xfId="0" applyFont="1" applyFill="1" applyBorder="1" applyAlignment="1" applyProtection="1">
      <alignment/>
      <protection/>
    </xf>
    <xf numFmtId="0" fontId="0" fillId="0" borderId="14" xfId="0" applyFont="1" applyFill="1" applyBorder="1" applyAlignment="1" applyProtection="1">
      <alignment/>
      <protection/>
    </xf>
    <xf numFmtId="1" fontId="0" fillId="0" borderId="10" xfId="0" applyNumberFormat="1" applyFont="1" applyFill="1" applyBorder="1" applyAlignment="1" applyProtection="1">
      <alignment horizontal="left" vertical="center"/>
      <protection/>
    </xf>
    <xf numFmtId="1" fontId="0" fillId="0" borderId="12" xfId="0" applyNumberFormat="1"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0" fontId="0" fillId="0" borderId="21" xfId="0" applyFont="1" applyFill="1" applyBorder="1" applyAlignment="1" applyProtection="1">
      <alignment horizontal="left" vertical="center"/>
      <protection/>
    </xf>
    <xf numFmtId="0" fontId="0" fillId="0" borderId="17" xfId="0" applyFont="1" applyFill="1" applyBorder="1" applyAlignment="1" applyProtection="1">
      <alignment horizontal="left" vertical="center"/>
      <protection/>
    </xf>
    <xf numFmtId="0" fontId="0" fillId="0" borderId="18"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46" xfId="0" applyFont="1" applyFill="1" applyBorder="1" applyAlignment="1" applyProtection="1">
      <alignment horizontal="left" vertical="center"/>
      <protection/>
    </xf>
    <xf numFmtId="0" fontId="0" fillId="0" borderId="37" xfId="0" applyFont="1" applyFill="1" applyBorder="1" applyAlignment="1" applyProtection="1">
      <alignment horizontal="left" vertical="center"/>
      <protection/>
    </xf>
    <xf numFmtId="0" fontId="0" fillId="0" borderId="35"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0" fontId="0" fillId="0" borderId="18"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47" xfId="0" applyFont="1" applyFill="1" applyBorder="1" applyAlignment="1" applyProtection="1">
      <alignment vertical="center"/>
      <protection/>
    </xf>
    <xf numFmtId="0" fontId="0" fillId="0" borderId="44" xfId="0" applyFont="1" applyFill="1" applyBorder="1" applyAlignment="1" applyProtection="1">
      <alignment vertical="center"/>
      <protection/>
    </xf>
    <xf numFmtId="0" fontId="0" fillId="0" borderId="19" xfId="0" applyFont="1" applyFill="1" applyBorder="1" applyAlignment="1" applyProtection="1">
      <alignment vertical="center"/>
      <protection/>
    </xf>
    <xf numFmtId="1" fontId="0" fillId="0" borderId="17" xfId="0" applyNumberFormat="1" applyFont="1" applyFill="1" applyBorder="1" applyAlignment="1" applyProtection="1">
      <alignment vertical="center"/>
      <protection/>
    </xf>
    <xf numFmtId="1" fontId="0" fillId="0" borderId="18" xfId="0" applyNumberFormat="1" applyFont="1" applyFill="1" applyBorder="1" applyAlignment="1" applyProtection="1">
      <alignment vertical="center"/>
      <protection/>
    </xf>
    <xf numFmtId="1" fontId="0" fillId="0" borderId="21" xfId="0" applyNumberFormat="1" applyFont="1" applyFill="1" applyBorder="1" applyAlignment="1" applyProtection="1">
      <alignment vertical="center"/>
      <protection/>
    </xf>
    <xf numFmtId="1" fontId="0" fillId="0" borderId="13" xfId="0" applyNumberFormat="1" applyFont="1" applyFill="1" applyBorder="1" applyAlignment="1" applyProtection="1">
      <alignment vertical="center"/>
      <protection/>
    </xf>
    <xf numFmtId="0" fontId="0" fillId="0" borderId="21"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4" fillId="0" borderId="64" xfId="54" applyFont="1" applyFill="1" applyBorder="1" applyAlignment="1" applyProtection="1">
      <alignment horizontal="center" vertical="center" wrapText="1"/>
      <protection/>
    </xf>
    <xf numFmtId="0" fontId="6" fillId="0" borderId="19" xfId="54" applyFont="1" applyFill="1" applyBorder="1" applyAlignment="1" applyProtection="1">
      <alignment vertical="center"/>
      <protection/>
    </xf>
    <xf numFmtId="0" fontId="6" fillId="0" borderId="13" xfId="54" applyFont="1" applyFill="1" applyBorder="1" applyAlignment="1" applyProtection="1">
      <alignment horizontal="left" vertical="center"/>
      <protection/>
    </xf>
    <xf numFmtId="0" fontId="2" fillId="0" borderId="13" xfId="54" applyFont="1" applyFill="1" applyBorder="1" applyAlignment="1" applyProtection="1">
      <alignment horizontal="left" vertical="center"/>
      <protection/>
    </xf>
    <xf numFmtId="0" fontId="2" fillId="0" borderId="19" xfId="54" applyFont="1" applyFill="1" applyBorder="1" applyAlignment="1" applyProtection="1">
      <alignment horizontal="center"/>
      <protection/>
    </xf>
    <xf numFmtId="0" fontId="4" fillId="0" borderId="37" xfId="54" applyFont="1" applyFill="1" applyBorder="1" applyAlignment="1" applyProtection="1">
      <alignment horizontal="center" vertical="center" wrapText="1"/>
      <protection/>
    </xf>
    <xf numFmtId="0" fontId="0" fillId="0" borderId="15" xfId="54" applyFont="1" applyFill="1" applyBorder="1" applyAlignment="1" applyProtection="1">
      <alignment/>
      <protection/>
    </xf>
    <xf numFmtId="0" fontId="0" fillId="0" borderId="10" xfId="54" applyFont="1" applyFill="1" applyBorder="1" applyAlignment="1" applyProtection="1">
      <alignment/>
      <protection/>
    </xf>
    <xf numFmtId="0" fontId="0" fillId="0" borderId="19" xfId="54" applyFont="1" applyFill="1" applyBorder="1" applyAlignment="1" applyProtection="1">
      <alignment horizontal="left"/>
      <protection/>
    </xf>
    <xf numFmtId="0" fontId="0" fillId="0" borderId="12" xfId="54" applyFont="1" applyFill="1" applyBorder="1" applyAlignment="1" applyProtection="1">
      <alignment horizontal="left"/>
      <protection/>
    </xf>
    <xf numFmtId="0" fontId="0" fillId="0" borderId="20" xfId="54" applyFont="1" applyFill="1" applyBorder="1" applyAlignment="1" applyProtection="1">
      <alignment horizontal="left"/>
      <protection/>
    </xf>
    <xf numFmtId="0" fontId="0" fillId="0" borderId="14" xfId="54" applyFont="1" applyFill="1" applyBorder="1" applyAlignment="1" applyProtection="1">
      <alignment horizontal="left"/>
      <protection/>
    </xf>
    <xf numFmtId="0" fontId="0" fillId="0" borderId="65" xfId="54" applyFont="1" applyFill="1" applyBorder="1" applyAlignment="1" applyProtection="1">
      <alignment horizontal="left"/>
      <protection/>
    </xf>
    <xf numFmtId="0" fontId="0" fillId="0" borderId="41" xfId="54" applyFont="1" applyFill="1" applyBorder="1" applyAlignment="1" applyProtection="1">
      <alignment horizontal="left"/>
      <protection/>
    </xf>
    <xf numFmtId="0" fontId="0" fillId="0" borderId="42" xfId="54" applyFont="1" applyFill="1" applyBorder="1" applyAlignment="1" applyProtection="1">
      <alignment horizontal="left"/>
      <protection/>
    </xf>
    <xf numFmtId="0" fontId="0" fillId="0" borderId="48" xfId="54" applyFont="1" applyFill="1" applyBorder="1" applyAlignment="1" applyProtection="1">
      <alignment horizontal="left"/>
      <protection/>
    </xf>
    <xf numFmtId="0" fontId="0" fillId="0" borderId="40" xfId="54" applyFont="1" applyFill="1" applyBorder="1" applyAlignment="1" applyProtection="1">
      <alignment horizontal="left"/>
      <protection/>
    </xf>
    <xf numFmtId="0" fontId="0" fillId="0" borderId="40" xfId="54" applyFont="1" applyFill="1" applyBorder="1" applyAlignment="1" applyProtection="1">
      <alignment/>
      <protection/>
    </xf>
    <xf numFmtId="0" fontId="0" fillId="0" borderId="10" xfId="54" applyFont="1" applyFill="1" applyBorder="1" applyAlignment="1" applyProtection="1">
      <alignment wrapText="1"/>
      <protection/>
    </xf>
    <xf numFmtId="0" fontId="0" fillId="0" borderId="41" xfId="54" applyFont="1" applyFill="1" applyBorder="1" applyAlignment="1" applyProtection="1">
      <alignment/>
      <protection/>
    </xf>
    <xf numFmtId="0" fontId="0" fillId="0" borderId="12" xfId="0" applyFont="1" applyFill="1" applyBorder="1" applyAlignment="1" applyProtection="1">
      <alignment wrapText="1"/>
      <protection/>
    </xf>
    <xf numFmtId="0" fontId="0" fillId="0" borderId="42" xfId="54" applyFont="1" applyFill="1" applyBorder="1" applyAlignment="1" applyProtection="1">
      <alignment/>
      <protection/>
    </xf>
    <xf numFmtId="0" fontId="0" fillId="0" borderId="14" xfId="0" applyFont="1" applyFill="1" applyBorder="1" applyAlignment="1" applyProtection="1">
      <alignment wrapText="1"/>
      <protection/>
    </xf>
    <xf numFmtId="0" fontId="0" fillId="0" borderId="10" xfId="54" applyFont="1" applyFill="1" applyBorder="1" applyAlignment="1" applyProtection="1">
      <alignment horizontal="left"/>
      <protection/>
    </xf>
    <xf numFmtId="0" fontId="0" fillId="0" borderId="13" xfId="54" applyFont="1" applyFill="1" applyBorder="1" applyAlignment="1" applyProtection="1">
      <alignment horizontal="left"/>
      <protection/>
    </xf>
    <xf numFmtId="0" fontId="0" fillId="0" borderId="18" xfId="54" applyFont="1" applyFill="1" applyBorder="1" applyAlignment="1" applyProtection="1">
      <alignment horizontal="left"/>
      <protection/>
    </xf>
    <xf numFmtId="0" fontId="0" fillId="0" borderId="15" xfId="54" applyFont="1" applyFill="1" applyBorder="1" applyAlignment="1" applyProtection="1">
      <alignment horizontal="left"/>
      <protection/>
    </xf>
    <xf numFmtId="0" fontId="0" fillId="0" borderId="19" xfId="54" applyFont="1" applyFill="1" applyBorder="1" applyAlignment="1" applyProtection="1">
      <alignment/>
      <protection/>
    </xf>
    <xf numFmtId="0" fontId="0" fillId="0" borderId="12" xfId="54" applyFont="1" applyFill="1" applyBorder="1" applyAlignment="1" applyProtection="1">
      <alignment/>
      <protection/>
    </xf>
    <xf numFmtId="0" fontId="0" fillId="0" borderId="20" xfId="54" applyFont="1" applyFill="1" applyBorder="1" applyAlignment="1" applyProtection="1">
      <alignment/>
      <protection/>
    </xf>
    <xf numFmtId="0" fontId="0" fillId="0" borderId="14" xfId="54" applyFont="1" applyFill="1" applyBorder="1" applyAlignment="1" applyProtection="1">
      <alignment/>
      <protection/>
    </xf>
    <xf numFmtId="0" fontId="0" fillId="0" borderId="35" xfId="54" applyFont="1" applyFill="1" applyBorder="1" applyAlignment="1" applyProtection="1">
      <alignment/>
      <protection/>
    </xf>
    <xf numFmtId="0" fontId="0" fillId="0" borderId="33" xfId="54" applyFont="1" applyFill="1" applyBorder="1" applyAlignment="1" applyProtection="1">
      <alignment/>
      <protection/>
    </xf>
    <xf numFmtId="0" fontId="0" fillId="0" borderId="15" xfId="0" applyFont="1" applyFill="1" applyBorder="1" applyAlignment="1" applyProtection="1">
      <alignment/>
      <protection/>
    </xf>
    <xf numFmtId="0" fontId="0" fillId="0" borderId="10" xfId="0" applyFont="1" applyFill="1" applyBorder="1" applyAlignment="1" applyProtection="1">
      <alignment/>
      <protection/>
    </xf>
    <xf numFmtId="0" fontId="0" fillId="0" borderId="12" xfId="0" applyFont="1" applyFill="1" applyBorder="1" applyAlignment="1" applyProtection="1">
      <alignment/>
      <protection/>
    </xf>
    <xf numFmtId="0" fontId="0" fillId="0" borderId="20" xfId="0" applyFont="1" applyFill="1" applyBorder="1" applyAlignment="1" applyProtection="1">
      <alignment/>
      <protection/>
    </xf>
    <xf numFmtId="0" fontId="0" fillId="0" borderId="14" xfId="0" applyFont="1" applyFill="1" applyBorder="1" applyAlignment="1" applyProtection="1">
      <alignment/>
      <protection/>
    </xf>
    <xf numFmtId="0" fontId="86" fillId="0" borderId="22" xfId="0" applyFont="1" applyFill="1" applyBorder="1" applyAlignment="1" applyProtection="1">
      <alignment horizontal="center"/>
      <protection locked="0"/>
    </xf>
    <xf numFmtId="0" fontId="86" fillId="0" borderId="26" xfId="0" applyFont="1" applyFill="1" applyBorder="1" applyAlignment="1" applyProtection="1">
      <alignment horizontal="center"/>
      <protection locked="0"/>
    </xf>
    <xf numFmtId="0" fontId="0" fillId="0" borderId="26" xfId="0" applyFont="1" applyFill="1" applyBorder="1" applyAlignment="1" applyProtection="1">
      <alignment/>
      <protection locked="0"/>
    </xf>
    <xf numFmtId="0" fontId="6" fillId="0" borderId="22" xfId="0" applyFont="1" applyFill="1" applyBorder="1" applyAlignment="1" applyProtection="1">
      <alignment vertical="center" wrapText="1"/>
      <protection/>
    </xf>
    <xf numFmtId="0" fontId="6" fillId="0" borderId="26" xfId="0" applyFont="1" applyFill="1" applyBorder="1" applyAlignment="1" applyProtection="1">
      <alignment vertical="center" wrapText="1"/>
      <protection/>
    </xf>
    <xf numFmtId="0" fontId="6" fillId="0" borderId="15" xfId="0" applyFont="1" applyFill="1" applyBorder="1" applyAlignment="1" applyProtection="1">
      <alignment vertical="center"/>
      <protection/>
    </xf>
    <xf numFmtId="0" fontId="6" fillId="0" borderId="19" xfId="0" applyFont="1" applyFill="1" applyBorder="1" applyAlignment="1" applyProtection="1">
      <alignment vertical="center"/>
      <protection/>
    </xf>
    <xf numFmtId="0" fontId="6" fillId="0" borderId="21" xfId="0" applyFont="1" applyFill="1" applyBorder="1" applyAlignment="1" applyProtection="1">
      <alignment vertical="center"/>
      <protection/>
    </xf>
    <xf numFmtId="0" fontId="6" fillId="0" borderId="20" xfId="0" applyFont="1" applyFill="1" applyBorder="1" applyAlignment="1" applyProtection="1">
      <alignment vertical="center"/>
      <protection/>
    </xf>
    <xf numFmtId="0" fontId="3" fillId="0" borderId="29" xfId="0" applyFont="1" applyFill="1" applyBorder="1" applyAlignment="1" applyProtection="1">
      <alignment horizontal="center" vertical="center"/>
      <protection/>
    </xf>
    <xf numFmtId="0" fontId="0" fillId="0" borderId="20" xfId="0" applyFont="1" applyFill="1" applyBorder="1" applyAlignment="1" applyProtection="1">
      <alignment vertical="center"/>
      <protection/>
    </xf>
    <xf numFmtId="0" fontId="19" fillId="0" borderId="0" xfId="54" applyFont="1" applyProtection="1">
      <alignment/>
      <protection/>
    </xf>
    <xf numFmtId="0" fontId="20" fillId="34" borderId="29" xfId="54" applyFont="1" applyFill="1" applyBorder="1" applyAlignment="1" applyProtection="1">
      <alignment horizontal="right"/>
      <protection/>
    </xf>
    <xf numFmtId="0" fontId="22" fillId="0" borderId="0" xfId="54" applyFont="1" applyProtection="1">
      <alignment/>
      <protection/>
    </xf>
    <xf numFmtId="0" fontId="23" fillId="35" borderId="29" xfId="54" applyFont="1" applyFill="1" applyBorder="1" applyAlignment="1" applyProtection="1">
      <alignment horizontal="center"/>
      <protection/>
    </xf>
    <xf numFmtId="0" fontId="24" fillId="0" borderId="29" xfId="54" applyFont="1" applyBorder="1" applyAlignment="1" applyProtection="1">
      <alignment horizontal="center"/>
      <protection/>
    </xf>
    <xf numFmtId="0" fontId="8" fillId="0" borderId="33" xfId="54" applyFont="1" applyBorder="1" applyAlignment="1" applyProtection="1">
      <alignment horizontal="center" vertical="center"/>
      <protection/>
    </xf>
    <xf numFmtId="0" fontId="24" fillId="0" borderId="50" xfId="54" applyFont="1" applyBorder="1" applyAlignment="1" applyProtection="1">
      <alignment horizontal="center"/>
      <protection/>
    </xf>
    <xf numFmtId="0" fontId="97" fillId="0" borderId="0" xfId="54" applyFont="1" applyProtection="1">
      <alignment/>
      <protection/>
    </xf>
    <xf numFmtId="0" fontId="97" fillId="0" borderId="0" xfId="0" applyFont="1" applyFill="1" applyAlignment="1" applyProtection="1">
      <alignment/>
      <protection/>
    </xf>
    <xf numFmtId="0" fontId="98" fillId="0" borderId="0" xfId="55" applyFont="1" applyFill="1" applyProtection="1">
      <alignment/>
      <protection/>
    </xf>
    <xf numFmtId="0" fontId="97" fillId="0" borderId="0" xfId="54" applyFont="1" applyFill="1" applyAlignment="1" applyProtection="1">
      <alignment vertical="center" wrapText="1"/>
      <protection/>
    </xf>
    <xf numFmtId="0" fontId="97" fillId="0" borderId="0" xfId="55" applyFont="1" applyFill="1" applyProtection="1">
      <alignment/>
      <protection/>
    </xf>
    <xf numFmtId="0" fontId="97" fillId="0" borderId="0" xfId="54" applyFont="1" applyFill="1" applyProtection="1">
      <alignment/>
      <protection/>
    </xf>
    <xf numFmtId="0" fontId="97" fillId="0" borderId="0" xfId="0" applyFont="1" applyAlignment="1" applyProtection="1">
      <alignment/>
      <protection/>
    </xf>
    <xf numFmtId="0" fontId="98" fillId="0" borderId="0" xfId="0" applyFont="1" applyAlignment="1" applyProtection="1">
      <alignment/>
      <protection/>
    </xf>
    <xf numFmtId="0" fontId="97" fillId="0" borderId="0" xfId="54" applyFont="1" applyAlignment="1" applyProtection="1">
      <alignment vertical="center" wrapText="1"/>
      <protection/>
    </xf>
    <xf numFmtId="0" fontId="97" fillId="36" borderId="0" xfId="0" applyFont="1" applyFill="1" applyAlignment="1" applyProtection="1">
      <alignment vertical="center" wrapText="1"/>
      <protection/>
    </xf>
    <xf numFmtId="17"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0" fillId="0" borderId="0" xfId="54" applyFont="1" applyFill="1" applyBorder="1" applyAlignment="1" applyProtection="1">
      <alignment horizontal="center" vertical="center"/>
      <protection/>
    </xf>
    <xf numFmtId="1" fontId="0" fillId="0" borderId="0" xfId="54" applyNumberFormat="1" applyFont="1" applyFill="1" applyBorder="1" applyAlignment="1" applyProtection="1">
      <alignment horizontal="center" vertical="center"/>
      <protection/>
    </xf>
    <xf numFmtId="0" fontId="0" fillId="0" borderId="0" xfId="54" applyFont="1" applyFill="1" applyBorder="1" applyAlignment="1" applyProtection="1">
      <alignment horizontal="center" vertical="center" wrapText="1"/>
      <protection/>
    </xf>
    <xf numFmtId="0" fontId="0" fillId="0" borderId="0" xfId="54" applyFont="1" applyFill="1" applyBorder="1" applyAlignment="1" applyProtection="1">
      <alignment horizontal="center"/>
      <protection/>
    </xf>
    <xf numFmtId="1" fontId="0" fillId="0" borderId="0" xfId="0" applyNumberFormat="1" applyFont="1" applyFill="1" applyBorder="1" applyAlignment="1" applyProtection="1">
      <alignment horizontal="center" vertical="center"/>
      <protection/>
    </xf>
    <xf numFmtId="2" fontId="0" fillId="0" borderId="0" xfId="54" applyNumberFormat="1" applyFont="1" applyFill="1" applyBorder="1" applyAlignment="1" applyProtection="1">
      <alignment horizontal="center"/>
      <protection/>
    </xf>
    <xf numFmtId="0" fontId="18" fillId="0" borderId="32" xfId="0" applyFont="1" applyFill="1" applyBorder="1" applyAlignment="1" applyProtection="1">
      <alignment vertical="center"/>
      <protection locked="0"/>
    </xf>
    <xf numFmtId="0" fontId="18" fillId="0" borderId="66" xfId="0" applyFont="1" applyFill="1" applyBorder="1" applyAlignment="1" applyProtection="1">
      <alignment vertical="center"/>
      <protection locked="0"/>
    </xf>
    <xf numFmtId="0" fontId="2" fillId="0" borderId="17"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89" fillId="0" borderId="48" xfId="0" applyFont="1" applyFill="1" applyBorder="1" applyAlignment="1" applyProtection="1">
      <alignment vertical="center"/>
      <protection/>
    </xf>
    <xf numFmtId="0" fontId="89" fillId="0" borderId="13" xfId="0" applyFont="1" applyFill="1" applyBorder="1" applyAlignment="1" applyProtection="1">
      <alignment vertical="center"/>
      <protection/>
    </xf>
    <xf numFmtId="0" fontId="89" fillId="0" borderId="25" xfId="0" applyFont="1" applyFill="1" applyBorder="1" applyAlignment="1" applyProtection="1">
      <alignment horizontal="center" vertical="center"/>
      <protection/>
    </xf>
    <xf numFmtId="0" fontId="89" fillId="0" borderId="14" xfId="0" applyFont="1" applyFill="1" applyBorder="1" applyAlignment="1" applyProtection="1">
      <alignment vertical="center"/>
      <protection/>
    </xf>
    <xf numFmtId="0" fontId="89" fillId="0" borderId="26" xfId="0" applyFont="1" applyFill="1" applyBorder="1" applyAlignment="1" applyProtection="1">
      <alignment horizontal="center" vertical="center"/>
      <protection/>
    </xf>
    <xf numFmtId="17" fontId="2" fillId="0" borderId="15" xfId="0" applyNumberFormat="1"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89" fillId="0" borderId="13" xfId="0" applyFont="1" applyFill="1" applyBorder="1" applyAlignment="1" applyProtection="1">
      <alignment horizontal="left" vertical="center"/>
      <protection/>
    </xf>
    <xf numFmtId="0" fontId="89" fillId="0" borderId="23"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0" fontId="2" fillId="0" borderId="23"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15" xfId="48" applyFont="1" applyFill="1" applyBorder="1" applyAlignment="1" applyProtection="1">
      <alignment vertical="center"/>
      <protection/>
    </xf>
    <xf numFmtId="0" fontId="2" fillId="0" borderId="10" xfId="48" applyFont="1" applyFill="1" applyBorder="1" applyAlignment="1" applyProtection="1">
      <alignment vertical="center"/>
      <protection/>
    </xf>
    <xf numFmtId="0" fontId="89" fillId="0" borderId="22" xfId="0" applyFont="1" applyFill="1" applyBorder="1" applyAlignment="1" applyProtection="1">
      <alignment horizontal="center" vertical="center" wrapText="1"/>
      <protection/>
    </xf>
    <xf numFmtId="0" fontId="2" fillId="0" borderId="19" xfId="48" applyFont="1" applyFill="1" applyBorder="1" applyAlignment="1" applyProtection="1">
      <alignment vertical="center"/>
      <protection/>
    </xf>
    <xf numFmtId="0" fontId="2" fillId="0" borderId="12" xfId="48" applyFont="1" applyFill="1" applyBorder="1" applyAlignment="1" applyProtection="1">
      <alignment vertical="center"/>
      <protection/>
    </xf>
    <xf numFmtId="0" fontId="89" fillId="0" borderId="23" xfId="0" applyFont="1" applyFill="1" applyBorder="1" applyAlignment="1" applyProtection="1">
      <alignment horizontal="center" vertical="center" wrapText="1"/>
      <protection/>
    </xf>
    <xf numFmtId="0" fontId="25" fillId="0" borderId="12" xfId="48" applyFont="1" applyFill="1" applyBorder="1" applyAlignment="1" applyProtection="1">
      <alignment vertical="center"/>
      <protection/>
    </xf>
    <xf numFmtId="0" fontId="25" fillId="0" borderId="14" xfId="48" applyFont="1" applyFill="1" applyBorder="1" applyAlignment="1" applyProtection="1">
      <alignment vertical="center"/>
      <protection/>
    </xf>
    <xf numFmtId="0" fontId="89" fillId="0" borderId="26"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protection/>
    </xf>
    <xf numFmtId="0" fontId="2" fillId="0" borderId="29" xfId="0" applyFont="1" applyFill="1" applyBorder="1" applyAlignment="1" applyProtection="1">
      <alignment horizontal="center" vertical="center"/>
      <protection/>
    </xf>
    <xf numFmtId="0" fontId="2" fillId="0" borderId="34"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0" fontId="3" fillId="0" borderId="14" xfId="0" applyFont="1" applyFill="1" applyBorder="1" applyAlignment="1" applyProtection="1">
      <alignment horizontal="center"/>
      <protection/>
    </xf>
    <xf numFmtId="0" fontId="2" fillId="0" borderId="20" xfId="0" applyFont="1" applyFill="1" applyBorder="1" applyAlignment="1" applyProtection="1">
      <alignment horizontal="center"/>
      <protection/>
    </xf>
    <xf numFmtId="0" fontId="2" fillId="0" borderId="19"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56" xfId="0" applyFont="1" applyFill="1" applyBorder="1" applyAlignment="1" applyProtection="1">
      <alignment horizontal="center" vertical="center"/>
      <protection/>
    </xf>
    <xf numFmtId="0" fontId="25" fillId="0" borderId="23" xfId="0" applyFont="1" applyFill="1" applyBorder="1" applyAlignment="1" applyProtection="1">
      <alignment horizontal="center" vertical="center"/>
      <protection/>
    </xf>
    <xf numFmtId="0" fontId="2" fillId="0" borderId="58"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wrapText="1"/>
      <protection/>
    </xf>
    <xf numFmtId="0" fontId="2" fillId="0" borderId="52"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2" fillId="0" borderId="48" xfId="0" applyFont="1" applyFill="1" applyBorder="1" applyAlignment="1" applyProtection="1">
      <alignment vertical="center"/>
      <protection/>
    </xf>
    <xf numFmtId="0" fontId="2" fillId="0" borderId="13" xfId="0" applyFont="1" applyFill="1" applyBorder="1" applyAlignment="1" applyProtection="1">
      <alignment vertical="center" wrapText="1"/>
      <protection/>
    </xf>
    <xf numFmtId="0" fontId="2" fillId="0" borderId="67" xfId="0" applyFont="1" applyFill="1" applyBorder="1" applyAlignment="1" applyProtection="1">
      <alignment horizontal="center" vertical="center"/>
      <protection/>
    </xf>
    <xf numFmtId="0" fontId="2" fillId="0" borderId="47" xfId="0" applyFont="1" applyFill="1" applyBorder="1" applyAlignment="1" applyProtection="1">
      <alignment vertical="center"/>
      <protection/>
    </xf>
    <xf numFmtId="0" fontId="0" fillId="0" borderId="44" xfId="0" applyFont="1" applyFill="1" applyBorder="1" applyAlignment="1" applyProtection="1">
      <alignment/>
      <protection/>
    </xf>
    <xf numFmtId="0" fontId="2"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center" vertical="center"/>
      <protection/>
    </xf>
    <xf numFmtId="0" fontId="2" fillId="0" borderId="34"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31" xfId="0" applyFont="1" applyFill="1" applyBorder="1" applyAlignment="1" applyProtection="1">
      <alignment horizontal="center" vertical="center"/>
      <protection/>
    </xf>
    <xf numFmtId="0" fontId="2" fillId="0" borderId="41" xfId="0" applyFont="1" applyFill="1" applyBorder="1" applyAlignment="1" applyProtection="1">
      <alignment/>
      <protection/>
    </xf>
    <xf numFmtId="0" fontId="2" fillId="0" borderId="42" xfId="0" applyFont="1" applyFill="1" applyBorder="1" applyAlignment="1" applyProtection="1">
      <alignment/>
      <protection/>
    </xf>
    <xf numFmtId="0" fontId="89" fillId="0" borderId="18" xfId="0" applyFont="1" applyFill="1" applyBorder="1" applyAlignment="1" applyProtection="1">
      <alignment vertical="center"/>
      <protection/>
    </xf>
    <xf numFmtId="0" fontId="86" fillId="0" borderId="18" xfId="0" applyFont="1" applyFill="1" applyBorder="1" applyAlignment="1" applyProtection="1">
      <alignment vertical="center"/>
      <protection/>
    </xf>
    <xf numFmtId="0" fontId="89" fillId="0" borderId="12" xfId="0" applyFont="1" applyFill="1" applyBorder="1" applyAlignment="1" applyProtection="1">
      <alignment vertical="center"/>
      <protection/>
    </xf>
    <xf numFmtId="0" fontId="86" fillId="0" borderId="12" xfId="0" applyFont="1" applyFill="1" applyBorder="1" applyAlignment="1" applyProtection="1">
      <alignment vertical="center"/>
      <protection/>
    </xf>
    <xf numFmtId="0" fontId="86" fillId="0" borderId="14" xfId="0" applyFont="1" applyFill="1" applyBorder="1" applyAlignment="1" applyProtection="1">
      <alignment vertical="center"/>
      <protection/>
    </xf>
    <xf numFmtId="0" fontId="89" fillId="0" borderId="40" xfId="0" applyFont="1" applyFill="1" applyBorder="1" applyAlignment="1" applyProtection="1">
      <alignment/>
      <protection/>
    </xf>
    <xf numFmtId="0" fontId="86" fillId="0" borderId="10" xfId="0" applyFont="1" applyFill="1" applyBorder="1" applyAlignment="1" applyProtection="1">
      <alignment/>
      <protection/>
    </xf>
    <xf numFmtId="0" fontId="89" fillId="0" borderId="42" xfId="0" applyFont="1" applyFill="1" applyBorder="1" applyAlignment="1" applyProtection="1">
      <alignment/>
      <protection/>
    </xf>
    <xf numFmtId="0" fontId="86" fillId="0" borderId="14" xfId="0" applyFont="1" applyFill="1" applyBorder="1" applyAlignment="1" applyProtection="1">
      <alignment/>
      <protection/>
    </xf>
    <xf numFmtId="0" fontId="2" fillId="0" borderId="50" xfId="0" applyFont="1" applyFill="1" applyBorder="1" applyAlignment="1" applyProtection="1">
      <alignment horizontal="center" vertical="center"/>
      <protection/>
    </xf>
    <xf numFmtId="0" fontId="2" fillId="0" borderId="35" xfId="0" applyFont="1" applyFill="1" applyBorder="1" applyAlignment="1" applyProtection="1">
      <alignment horizontal="center" vertical="center"/>
      <protection/>
    </xf>
    <xf numFmtId="0" fontId="25" fillId="0" borderId="27" xfId="0" applyFont="1" applyFill="1" applyBorder="1" applyAlignment="1" applyProtection="1">
      <alignment horizontal="center" vertical="center"/>
      <protection/>
    </xf>
    <xf numFmtId="0" fontId="2" fillId="0" borderId="55" xfId="0" applyFont="1" applyFill="1" applyBorder="1" applyAlignment="1" applyProtection="1">
      <alignment horizontal="center" vertical="center" wrapText="1"/>
      <protection/>
    </xf>
    <xf numFmtId="0" fontId="25" fillId="0" borderId="25" xfId="0" applyFont="1" applyFill="1" applyBorder="1" applyAlignment="1" applyProtection="1">
      <alignment horizontal="center" vertical="center"/>
      <protection/>
    </xf>
    <xf numFmtId="0" fontId="89" fillId="0" borderId="26" xfId="0" applyFont="1" applyFill="1" applyBorder="1" applyAlignment="1" applyProtection="1">
      <alignment vertical="center"/>
      <protection/>
    </xf>
    <xf numFmtId="0" fontId="25" fillId="0" borderId="26" xfId="0" applyFont="1" applyFill="1" applyBorder="1" applyAlignment="1" applyProtection="1">
      <alignment horizontal="center" vertical="center"/>
      <protection/>
    </xf>
    <xf numFmtId="0" fontId="96" fillId="0" borderId="22" xfId="0" applyFont="1" applyFill="1" applyBorder="1" applyAlignment="1" applyProtection="1">
      <alignment horizontal="center" vertical="center"/>
      <protection/>
    </xf>
    <xf numFmtId="0" fontId="89" fillId="0" borderId="41" xfId="0" applyFont="1" applyFill="1" applyBorder="1" applyAlignment="1" applyProtection="1">
      <alignment vertical="center"/>
      <protection/>
    </xf>
    <xf numFmtId="0" fontId="96" fillId="0" borderId="23" xfId="0" applyFont="1" applyFill="1" applyBorder="1" applyAlignment="1" applyProtection="1">
      <alignment horizontal="center" vertical="center"/>
      <protection/>
    </xf>
    <xf numFmtId="0" fontId="2" fillId="0" borderId="22" xfId="0" applyFont="1" applyFill="1" applyBorder="1" applyAlignment="1" applyProtection="1">
      <alignment horizontal="center"/>
      <protection/>
    </xf>
    <xf numFmtId="0" fontId="2" fillId="0" borderId="23" xfId="0" applyFont="1" applyFill="1" applyBorder="1" applyAlignment="1" applyProtection="1">
      <alignment horizontal="center"/>
      <protection/>
    </xf>
    <xf numFmtId="0" fontId="2" fillId="0" borderId="25" xfId="0" applyFont="1" applyFill="1" applyBorder="1" applyAlignment="1" applyProtection="1">
      <alignment horizontal="center"/>
      <protection/>
    </xf>
    <xf numFmtId="0" fontId="2" fillId="0" borderId="34" xfId="0" applyFont="1" applyFill="1" applyBorder="1" applyAlignment="1" applyProtection="1">
      <alignment horizontal="left" vertical="center"/>
      <protection/>
    </xf>
    <xf numFmtId="0" fontId="2" fillId="0" borderId="27" xfId="0" applyFont="1" applyFill="1" applyBorder="1" applyAlignment="1" applyProtection="1">
      <alignment horizontal="center"/>
      <protection/>
    </xf>
    <xf numFmtId="0" fontId="17" fillId="0" borderId="12" xfId="0" applyFont="1" applyFill="1" applyBorder="1" applyAlignment="1" applyProtection="1">
      <alignment horizontal="left" vertical="center" wrapText="1"/>
      <protection/>
    </xf>
    <xf numFmtId="0" fontId="17" fillId="0" borderId="14" xfId="0" applyFont="1" applyFill="1" applyBorder="1" applyAlignment="1" applyProtection="1">
      <alignment horizontal="left" vertical="center" wrapText="1"/>
      <protection/>
    </xf>
    <xf numFmtId="0" fontId="2" fillId="0" borderId="28" xfId="0" applyFont="1" applyFill="1" applyBorder="1" applyAlignment="1" applyProtection="1">
      <alignment horizontal="center"/>
      <protection/>
    </xf>
    <xf numFmtId="0" fontId="27" fillId="0" borderId="18"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4" xfId="0" applyFont="1" applyFill="1" applyBorder="1" applyAlignment="1" applyProtection="1">
      <alignment horizontal="left" vertical="center" wrapText="1"/>
      <protection/>
    </xf>
    <xf numFmtId="0" fontId="17" fillId="0" borderId="18" xfId="0" applyFont="1" applyFill="1" applyBorder="1" applyAlignment="1" applyProtection="1">
      <alignment horizontal="left" vertical="center" wrapText="1"/>
      <protection/>
    </xf>
    <xf numFmtId="0" fontId="17" fillId="0" borderId="64" xfId="0" applyFont="1" applyFill="1" applyBorder="1" applyAlignment="1" applyProtection="1">
      <alignment horizontal="left" vertical="center" wrapText="1"/>
      <protection/>
    </xf>
    <xf numFmtId="0" fontId="27" fillId="0" borderId="39" xfId="0" applyFont="1" applyFill="1" applyBorder="1" applyAlignment="1" applyProtection="1">
      <alignment horizontal="left" vertical="center" wrapText="1"/>
      <protection/>
    </xf>
    <xf numFmtId="0" fontId="27" fillId="0" borderId="16" xfId="0" applyFont="1" applyFill="1" applyBorder="1" applyAlignment="1" applyProtection="1">
      <alignment horizontal="left" vertical="center" wrapText="1"/>
      <protection/>
    </xf>
    <xf numFmtId="0" fontId="17" fillId="0" borderId="37" xfId="0" applyFont="1" applyFill="1" applyBorder="1" applyAlignment="1" applyProtection="1">
      <alignment horizontal="left" vertical="center" wrapText="1"/>
      <protection/>
    </xf>
    <xf numFmtId="0" fontId="27" fillId="0" borderId="54" xfId="0" applyFont="1" applyFill="1" applyBorder="1" applyAlignment="1" applyProtection="1">
      <alignment horizontal="left" vertical="center" wrapText="1"/>
      <protection/>
    </xf>
    <xf numFmtId="0" fontId="2" fillId="0" borderId="18" xfId="0" applyFont="1" applyFill="1" applyBorder="1" applyAlignment="1" applyProtection="1">
      <alignment horizontal="center" vertical="center" wrapText="1"/>
      <protection/>
    </xf>
    <xf numFmtId="0" fontId="2" fillId="0" borderId="11" xfId="0" applyFont="1" applyFill="1" applyBorder="1" applyAlignment="1" applyProtection="1">
      <alignment/>
      <protection/>
    </xf>
    <xf numFmtId="0" fontId="2" fillId="0" borderId="10" xfId="0" applyFont="1" applyFill="1" applyBorder="1" applyAlignment="1" applyProtection="1">
      <alignment horizontal="center"/>
      <protection/>
    </xf>
    <xf numFmtId="0" fontId="2" fillId="0" borderId="16" xfId="0" applyFont="1" applyFill="1" applyBorder="1" applyAlignment="1" applyProtection="1">
      <alignment horizontal="left"/>
      <protection/>
    </xf>
    <xf numFmtId="0" fontId="2" fillId="0" borderId="12" xfId="0" applyFont="1" applyFill="1" applyBorder="1" applyAlignment="1" applyProtection="1">
      <alignment horizontal="center"/>
      <protection/>
    </xf>
    <xf numFmtId="0" fontId="2" fillId="0" borderId="14" xfId="0" applyFont="1" applyFill="1" applyBorder="1" applyAlignment="1" applyProtection="1">
      <alignment horizontal="center"/>
      <protection/>
    </xf>
    <xf numFmtId="0" fontId="2" fillId="0" borderId="17" xfId="0" applyFont="1" applyFill="1" applyBorder="1" applyAlignment="1" applyProtection="1">
      <alignment horizontal="center"/>
      <protection/>
    </xf>
    <xf numFmtId="0" fontId="2" fillId="0" borderId="19" xfId="0" applyFont="1" applyFill="1" applyBorder="1" applyAlignment="1" applyProtection="1">
      <alignment horizontal="center"/>
      <protection/>
    </xf>
    <xf numFmtId="0" fontId="2" fillId="0" borderId="21" xfId="0" applyFont="1" applyFill="1" applyBorder="1" applyAlignment="1" applyProtection="1">
      <alignment horizontal="center"/>
      <protection/>
    </xf>
    <xf numFmtId="0" fontId="96" fillId="0" borderId="46" xfId="0" applyFont="1" applyFill="1" applyBorder="1" applyAlignment="1" applyProtection="1">
      <alignment/>
      <protection/>
    </xf>
    <xf numFmtId="0" fontId="89" fillId="0" borderId="24" xfId="0" applyFont="1" applyFill="1" applyBorder="1" applyAlignment="1" applyProtection="1">
      <alignment horizontal="center"/>
      <protection/>
    </xf>
    <xf numFmtId="0" fontId="2" fillId="0" borderId="65" xfId="54" applyFont="1" applyFill="1" applyBorder="1" applyAlignment="1" applyProtection="1">
      <alignment vertical="center"/>
      <protection/>
    </xf>
    <xf numFmtId="0" fontId="2" fillId="0" borderId="41" xfId="54" applyFont="1" applyFill="1" applyBorder="1" applyAlignment="1" applyProtection="1">
      <alignment horizontal="left" vertical="center"/>
      <protection/>
    </xf>
    <xf numFmtId="0" fontId="2" fillId="0" borderId="25" xfId="54" applyFont="1" applyFill="1" applyBorder="1" applyAlignment="1" applyProtection="1">
      <alignment horizontal="center" vertical="center"/>
      <protection/>
    </xf>
    <xf numFmtId="0" fontId="96" fillId="0" borderId="65" xfId="54" applyFont="1" applyFill="1" applyBorder="1" applyAlignment="1" applyProtection="1">
      <alignment horizontal="left" vertical="center"/>
      <protection/>
    </xf>
    <xf numFmtId="0" fontId="89" fillId="0" borderId="18" xfId="54" applyFont="1" applyFill="1" applyBorder="1" applyAlignment="1" applyProtection="1">
      <alignment horizontal="center" vertical="center" wrapText="1"/>
      <protection/>
    </xf>
    <xf numFmtId="0" fontId="89" fillId="0" borderId="18" xfId="54" applyFont="1" applyFill="1" applyBorder="1" applyAlignment="1" applyProtection="1">
      <alignment vertical="center"/>
      <protection/>
    </xf>
    <xf numFmtId="0" fontId="89" fillId="0" borderId="18" xfId="54" applyFont="1" applyFill="1" applyBorder="1" applyAlignment="1" applyProtection="1">
      <alignment vertical="center" wrapText="1"/>
      <protection/>
    </xf>
    <xf numFmtId="0" fontId="89" fillId="0" borderId="49" xfId="54" applyFont="1" applyFill="1" applyBorder="1" applyAlignment="1" applyProtection="1">
      <alignment vertical="center" wrapText="1"/>
      <protection/>
    </xf>
    <xf numFmtId="0" fontId="2" fillId="0" borderId="22" xfId="54" applyFont="1" applyFill="1" applyBorder="1" applyAlignment="1" applyProtection="1">
      <alignment horizontal="center" vertical="center" wrapText="1"/>
      <protection/>
    </xf>
    <xf numFmtId="0" fontId="96" fillId="0" borderId="41" xfId="54" applyFont="1" applyFill="1" applyBorder="1" applyAlignment="1" applyProtection="1">
      <alignment horizontal="left" vertical="center"/>
      <protection/>
    </xf>
    <xf numFmtId="0" fontId="89" fillId="0" borderId="12" xfId="54" applyFont="1" applyFill="1" applyBorder="1" applyAlignment="1" applyProtection="1">
      <alignment horizontal="center" vertical="center" wrapText="1"/>
      <protection/>
    </xf>
    <xf numFmtId="0" fontId="89" fillId="0" borderId="12" xfId="54" applyFont="1" applyFill="1" applyBorder="1" applyAlignment="1" applyProtection="1">
      <alignment vertical="center"/>
      <protection/>
    </xf>
    <xf numFmtId="0" fontId="89" fillId="0" borderId="12" xfId="54" applyFont="1" applyFill="1" applyBorder="1" applyAlignment="1" applyProtection="1">
      <alignment vertical="center" wrapText="1"/>
      <protection/>
    </xf>
    <xf numFmtId="0" fontId="89" fillId="0" borderId="16" xfId="54" applyFont="1" applyFill="1" applyBorder="1" applyAlignment="1" applyProtection="1">
      <alignment vertical="center" wrapText="1"/>
      <protection/>
    </xf>
    <xf numFmtId="0" fontId="2" fillId="0" borderId="27" xfId="54" applyFont="1" applyFill="1" applyBorder="1" applyAlignment="1" applyProtection="1">
      <alignment horizontal="center" vertical="center" wrapText="1"/>
      <protection/>
    </xf>
    <xf numFmtId="0" fontId="25" fillId="0" borderId="18" xfId="54" applyFont="1" applyFill="1" applyBorder="1" applyAlignment="1" applyProtection="1">
      <alignment vertical="center"/>
      <protection/>
    </xf>
    <xf numFmtId="0" fontId="25" fillId="0" borderId="12" xfId="54" applyFont="1" applyFill="1" applyBorder="1" applyAlignment="1" applyProtection="1">
      <alignment vertical="center"/>
      <protection/>
    </xf>
    <xf numFmtId="0" fontId="2" fillId="0" borderId="26" xfId="0" applyFont="1" applyFill="1" applyBorder="1" applyAlignment="1" applyProtection="1">
      <alignment horizontal="center"/>
      <protection/>
    </xf>
    <xf numFmtId="0" fontId="2" fillId="0" borderId="18" xfId="0" applyFont="1" applyFill="1" applyBorder="1" applyAlignment="1" applyProtection="1">
      <alignment horizontal="center"/>
      <protection/>
    </xf>
    <xf numFmtId="0" fontId="2" fillId="0" borderId="13" xfId="0" applyFont="1" applyFill="1" applyBorder="1" applyAlignment="1" applyProtection="1">
      <alignment horizontal="center"/>
      <protection/>
    </xf>
    <xf numFmtId="1" fontId="86" fillId="0" borderId="19" xfId="0" applyNumberFormat="1" applyFont="1" applyFill="1" applyBorder="1" applyAlignment="1" applyProtection="1">
      <alignment horizontal="left" vertical="center" wrapText="1"/>
      <protection/>
    </xf>
    <xf numFmtId="0" fontId="89" fillId="0" borderId="11" xfId="0" applyFont="1" applyFill="1" applyBorder="1" applyAlignment="1" applyProtection="1">
      <alignment horizontal="center" vertical="center" wrapText="1"/>
      <protection/>
    </xf>
    <xf numFmtId="0" fontId="89" fillId="0" borderId="31" xfId="0" applyFont="1" applyFill="1" applyBorder="1" applyAlignment="1" applyProtection="1">
      <alignment horizontal="center" vertical="center" wrapText="1"/>
      <protection/>
    </xf>
    <xf numFmtId="0" fontId="0" fillId="0" borderId="20" xfId="0" applyFont="1" applyFill="1" applyBorder="1" applyAlignment="1" applyProtection="1">
      <alignment/>
      <protection/>
    </xf>
    <xf numFmtId="0" fontId="89" fillId="0" borderId="19" xfId="0" applyFont="1" applyFill="1" applyBorder="1" applyAlignment="1" applyProtection="1">
      <alignment horizontal="center" vertical="center"/>
      <protection/>
    </xf>
    <xf numFmtId="0" fontId="6" fillId="0" borderId="45" xfId="0" applyFont="1" applyFill="1" applyBorder="1" applyAlignment="1" applyProtection="1">
      <alignment vertical="center"/>
      <protection/>
    </xf>
    <xf numFmtId="0" fontId="0" fillId="0" borderId="54" xfId="0" applyFont="1" applyFill="1" applyBorder="1" applyAlignment="1" applyProtection="1">
      <alignment/>
      <protection/>
    </xf>
    <xf numFmtId="1" fontId="2" fillId="0" borderId="28" xfId="0" applyNumberFormat="1" applyFont="1" applyFill="1" applyBorder="1" applyAlignment="1" applyProtection="1">
      <alignment horizontal="center" vertical="center"/>
      <protection/>
    </xf>
    <xf numFmtId="1" fontId="2" fillId="0" borderId="22" xfId="0" applyNumberFormat="1" applyFont="1" applyFill="1" applyBorder="1" applyAlignment="1" applyProtection="1">
      <alignment horizontal="center" vertical="center"/>
      <protection/>
    </xf>
    <xf numFmtId="1" fontId="2" fillId="0" borderId="26" xfId="0" applyNumberFormat="1" applyFont="1" applyFill="1" applyBorder="1" applyAlignment="1" applyProtection="1">
      <alignment horizontal="center" vertical="center"/>
      <protection/>
    </xf>
    <xf numFmtId="0" fontId="94" fillId="0" borderId="15" xfId="54" applyFont="1" applyFill="1" applyBorder="1" applyAlignment="1" applyProtection="1">
      <alignment horizontal="left" vertical="center"/>
      <protection/>
    </xf>
    <xf numFmtId="0" fontId="89" fillId="0" borderId="15" xfId="54" applyFont="1" applyFill="1" applyBorder="1" applyAlignment="1" applyProtection="1">
      <alignment horizontal="center" vertical="center"/>
      <protection/>
    </xf>
    <xf numFmtId="0" fontId="94" fillId="0" borderId="21" xfId="54" applyFont="1" applyFill="1" applyBorder="1" applyAlignment="1" applyProtection="1">
      <alignment horizontal="left" vertical="center"/>
      <protection/>
    </xf>
    <xf numFmtId="0" fontId="0" fillId="0" borderId="13" xfId="0" applyFont="1" applyFill="1" applyBorder="1" applyAlignment="1" applyProtection="1">
      <alignment/>
      <protection/>
    </xf>
    <xf numFmtId="0" fontId="89" fillId="0" borderId="21" xfId="54" applyFont="1" applyFill="1" applyBorder="1" applyAlignment="1" applyProtection="1">
      <alignment horizontal="center" vertical="center"/>
      <protection/>
    </xf>
    <xf numFmtId="0" fontId="6" fillId="0" borderId="0" xfId="54" applyFont="1" applyFill="1" applyBorder="1" applyAlignment="1" applyProtection="1">
      <alignment horizontal="left" vertical="center"/>
      <protection/>
    </xf>
    <xf numFmtId="0" fontId="2" fillId="0" borderId="0" xfId="54" applyFont="1" applyFill="1" applyBorder="1" applyAlignment="1" applyProtection="1">
      <alignment horizontal="left" vertical="center"/>
      <protection/>
    </xf>
    <xf numFmtId="0" fontId="89" fillId="0" borderId="19" xfId="54" applyFont="1" applyFill="1" applyBorder="1" applyAlignment="1" applyProtection="1">
      <alignment horizontal="center" vertical="center" wrapText="1"/>
      <protection/>
    </xf>
    <xf numFmtId="0" fontId="25" fillId="0" borderId="13" xfId="54" applyFont="1" applyFill="1" applyBorder="1" applyAlignment="1" applyProtection="1">
      <alignment horizontal="left" vertical="center"/>
      <protection/>
    </xf>
    <xf numFmtId="0" fontId="6" fillId="0" borderId="19" xfId="54" applyFont="1" applyFill="1" applyBorder="1" applyAlignment="1" applyProtection="1">
      <alignment horizontal="left" vertical="center"/>
      <protection/>
    </xf>
    <xf numFmtId="0" fontId="6" fillId="0" borderId="12" xfId="0" applyFont="1" applyFill="1" applyBorder="1" applyAlignment="1" applyProtection="1">
      <alignment/>
      <protection/>
    </xf>
    <xf numFmtId="0" fontId="6" fillId="0" borderId="12" xfId="54" applyFont="1" applyFill="1" applyBorder="1" applyAlignment="1" applyProtection="1">
      <alignment horizontal="left" vertical="center"/>
      <protection/>
    </xf>
    <xf numFmtId="0" fontId="2" fillId="0" borderId="22" xfId="54" applyFont="1" applyFill="1" applyBorder="1" applyAlignment="1" applyProtection="1">
      <alignment horizontal="center"/>
      <protection/>
    </xf>
    <xf numFmtId="0" fontId="2" fillId="0" borderId="26" xfId="54" applyFont="1" applyFill="1" applyBorder="1" applyAlignment="1" applyProtection="1">
      <alignment horizontal="center"/>
      <protection/>
    </xf>
    <xf numFmtId="0" fontId="2" fillId="0" borderId="23" xfId="54" applyFont="1" applyFill="1" applyBorder="1" applyAlignment="1" applyProtection="1">
      <alignment horizontal="center"/>
      <protection/>
    </xf>
    <xf numFmtId="0" fontId="2" fillId="0" borderId="47" xfId="54" applyFont="1" applyFill="1" applyBorder="1" applyAlignment="1" applyProtection="1">
      <alignment horizontal="left" vertical="center"/>
      <protection/>
    </xf>
    <xf numFmtId="0" fontId="0" fillId="0" borderId="0" xfId="54" applyFont="1" applyFill="1" applyBorder="1" applyAlignment="1" applyProtection="1">
      <alignment horizontal="left" vertical="center"/>
      <protection/>
    </xf>
    <xf numFmtId="0" fontId="89" fillId="0" borderId="23" xfId="54" applyFont="1" applyFill="1" applyBorder="1" applyAlignment="1" applyProtection="1">
      <alignment horizontal="center" vertical="center" wrapText="1"/>
      <protection/>
    </xf>
    <xf numFmtId="0" fontId="2" fillId="0" borderId="29" xfId="54" applyFont="1" applyFill="1" applyBorder="1" applyAlignment="1" applyProtection="1">
      <alignment horizontal="center"/>
      <protection/>
    </xf>
    <xf numFmtId="0" fontId="2" fillId="0" borderId="25" xfId="54" applyFont="1" applyFill="1" applyBorder="1" applyAlignment="1" applyProtection="1">
      <alignment horizontal="center"/>
      <protection/>
    </xf>
    <xf numFmtId="0" fontId="2" fillId="0" borderId="27" xfId="54" applyFont="1" applyFill="1" applyBorder="1" applyAlignment="1" applyProtection="1">
      <alignment horizontal="center"/>
      <protection/>
    </xf>
    <xf numFmtId="2" fontId="2" fillId="0" borderId="27" xfId="54" applyNumberFormat="1" applyFont="1" applyFill="1" applyBorder="1" applyAlignment="1" applyProtection="1">
      <alignment horizontal="center"/>
      <protection/>
    </xf>
    <xf numFmtId="0" fontId="0" fillId="0" borderId="11" xfId="54" applyFont="1" applyFill="1" applyBorder="1" applyAlignment="1" applyProtection="1">
      <alignment/>
      <protection/>
    </xf>
    <xf numFmtId="0" fontId="89" fillId="0" borderId="22" xfId="0" applyFont="1" applyFill="1" applyBorder="1" applyAlignment="1" applyProtection="1">
      <alignment horizontal="center" vertical="center"/>
      <protection/>
    </xf>
    <xf numFmtId="0" fontId="0" fillId="0" borderId="18" xfId="54" applyFont="1" applyFill="1" applyBorder="1" applyAlignment="1" applyProtection="1">
      <alignment/>
      <protection/>
    </xf>
    <xf numFmtId="0" fontId="0" fillId="0" borderId="49" xfId="54" applyFont="1" applyFill="1" applyBorder="1" applyAlignment="1" applyProtection="1">
      <alignment/>
      <protection/>
    </xf>
    <xf numFmtId="0" fontId="0" fillId="0" borderId="21" xfId="54" applyFont="1" applyFill="1" applyBorder="1" applyAlignment="1" applyProtection="1">
      <alignment/>
      <protection/>
    </xf>
    <xf numFmtId="0" fontId="0" fillId="0" borderId="0" xfId="54" applyFont="1" applyFill="1" applyBorder="1" applyAlignment="1" applyProtection="1">
      <alignment/>
      <protection/>
    </xf>
    <xf numFmtId="0" fontId="0" fillId="0" borderId="44" xfId="54" applyFont="1" applyFill="1" applyBorder="1" applyAlignment="1" applyProtection="1">
      <alignment/>
      <protection/>
    </xf>
    <xf numFmtId="0" fontId="91" fillId="0" borderId="0" xfId="0" applyFont="1" applyFill="1" applyBorder="1" applyAlignment="1" applyProtection="1">
      <alignment vertical="center" wrapText="1"/>
      <protection/>
    </xf>
    <xf numFmtId="0" fontId="90" fillId="0" borderId="34" xfId="0" applyFont="1" applyFill="1" applyBorder="1" applyAlignment="1" applyProtection="1">
      <alignment horizontal="center" vertical="center"/>
      <protection/>
    </xf>
    <xf numFmtId="0" fontId="90" fillId="0" borderId="29" xfId="0" applyFont="1" applyFill="1" applyBorder="1" applyAlignment="1" applyProtection="1">
      <alignment horizontal="center" vertical="center"/>
      <protection/>
    </xf>
    <xf numFmtId="0" fontId="89" fillId="0" borderId="15" xfId="0" applyFont="1" applyFill="1" applyBorder="1" applyAlignment="1" applyProtection="1">
      <alignment horizontal="center" vertical="center"/>
      <protection/>
    </xf>
    <xf numFmtId="3" fontId="86" fillId="0" borderId="29" xfId="0" applyNumberFormat="1" applyFont="1" applyFill="1" applyBorder="1" applyAlignment="1" applyProtection="1">
      <alignment horizontal="center" vertical="center"/>
      <protection locked="0"/>
    </xf>
    <xf numFmtId="0" fontId="29" fillId="0" borderId="0" xfId="0" applyFont="1" applyFill="1" applyAlignment="1" applyProtection="1">
      <alignment/>
      <protection/>
    </xf>
    <xf numFmtId="3" fontId="86" fillId="0" borderId="27" xfId="0" applyNumberFormat="1" applyFont="1" applyFill="1" applyBorder="1" applyAlignment="1" applyProtection="1">
      <alignment horizontal="center" vertical="center"/>
      <protection locked="0"/>
    </xf>
    <xf numFmtId="3" fontId="86" fillId="0" borderId="23" xfId="0" applyNumberFormat="1" applyFont="1" applyFill="1" applyBorder="1" applyAlignment="1" applyProtection="1">
      <alignment horizontal="center" vertical="center"/>
      <protection locked="0"/>
    </xf>
    <xf numFmtId="0" fontId="89" fillId="0" borderId="20" xfId="0" applyFont="1" applyFill="1" applyBorder="1" applyAlignment="1" applyProtection="1">
      <alignment horizontal="center" vertical="center"/>
      <protection/>
    </xf>
    <xf numFmtId="3" fontId="86" fillId="0" borderId="26" xfId="0" applyNumberFormat="1" applyFont="1" applyFill="1" applyBorder="1" applyAlignment="1" applyProtection="1">
      <alignment horizontal="center" vertical="center"/>
      <protection locked="0"/>
    </xf>
    <xf numFmtId="0" fontId="89" fillId="0" borderId="17" xfId="0" applyFont="1" applyFill="1" applyBorder="1" applyAlignment="1" applyProtection="1">
      <alignment horizontal="center" vertical="center"/>
      <protection/>
    </xf>
    <xf numFmtId="3" fontId="86" fillId="0" borderId="25" xfId="0" applyNumberFormat="1" applyFont="1" applyFill="1" applyBorder="1" applyAlignment="1" applyProtection="1">
      <alignment horizontal="center" vertical="center"/>
      <protection locked="0"/>
    </xf>
    <xf numFmtId="3" fontId="86" fillId="0" borderId="22" xfId="0" applyNumberFormat="1" applyFont="1" applyFill="1" applyBorder="1" applyAlignment="1" applyProtection="1">
      <alignment horizontal="center" vertical="center"/>
      <protection locked="0"/>
    </xf>
    <xf numFmtId="0" fontId="89" fillId="0" borderId="21" xfId="0" applyFont="1" applyFill="1" applyBorder="1" applyAlignment="1" applyProtection="1">
      <alignment horizontal="center" vertical="center"/>
      <protection/>
    </xf>
    <xf numFmtId="0" fontId="91" fillId="0" borderId="12" xfId="0" applyFont="1" applyFill="1" applyBorder="1" applyAlignment="1" applyProtection="1">
      <alignment horizontal="center"/>
      <protection/>
    </xf>
    <xf numFmtId="0" fontId="0" fillId="0" borderId="0" xfId="0" applyFont="1" applyAlignment="1">
      <alignment/>
    </xf>
    <xf numFmtId="0" fontId="91" fillId="0" borderId="0" xfId="0" applyFont="1" applyFill="1" applyBorder="1" applyAlignment="1" applyProtection="1">
      <alignment/>
      <protection/>
    </xf>
    <xf numFmtId="0" fontId="5" fillId="0" borderId="0" xfId="0" applyFont="1" applyAlignment="1" applyProtection="1">
      <alignment horizontal="center"/>
      <protection/>
    </xf>
    <xf numFmtId="0" fontId="99" fillId="0" borderId="43" xfId="0" applyFont="1" applyBorder="1" applyAlignment="1" applyProtection="1">
      <alignment horizontal="center"/>
      <protection/>
    </xf>
    <xf numFmtId="0" fontId="99" fillId="0" borderId="0" xfId="0" applyFont="1" applyAlignment="1" applyProtection="1">
      <alignment horizontal="center"/>
      <protection/>
    </xf>
    <xf numFmtId="0" fontId="3" fillId="0" borderId="34" xfId="0" applyFont="1" applyFill="1" applyBorder="1" applyAlignment="1" applyProtection="1">
      <alignment horizontal="center" vertical="center" wrapText="1"/>
      <protection/>
    </xf>
    <xf numFmtId="0" fontId="3" fillId="0" borderId="64" xfId="0" applyFont="1" applyFill="1" applyBorder="1" applyAlignment="1" applyProtection="1">
      <alignment horizontal="center" vertical="center" wrapText="1"/>
      <protection/>
    </xf>
    <xf numFmtId="0" fontId="3" fillId="0" borderId="46" xfId="0" applyFont="1" applyFill="1" applyBorder="1" applyAlignment="1" applyProtection="1">
      <alignment horizontal="center" vertical="center" wrapText="1"/>
      <protection/>
    </xf>
    <xf numFmtId="0" fontId="3" fillId="0" borderId="37" xfId="0" applyFont="1" applyFill="1" applyBorder="1" applyAlignment="1" applyProtection="1">
      <alignment horizontal="center" vertical="center" wrapText="1"/>
      <protection/>
    </xf>
    <xf numFmtId="0" fontId="11" fillId="0" borderId="39" xfId="0" applyFont="1" applyFill="1" applyBorder="1" applyAlignment="1" applyProtection="1">
      <alignment horizontal="center" vertical="center" textRotation="90" wrapText="1"/>
      <protection/>
    </xf>
    <xf numFmtId="0" fontId="11" fillId="0" borderId="44" xfId="0" applyFont="1" applyFill="1" applyBorder="1" applyAlignment="1" applyProtection="1">
      <alignment horizontal="center" vertical="center" textRotation="90" wrapText="1"/>
      <protection/>
    </xf>
    <xf numFmtId="0" fontId="2" fillId="0" borderId="15"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19"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protection/>
    </xf>
    <xf numFmtId="0" fontId="2" fillId="0" borderId="21"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3" fillId="0" borderId="30" xfId="48" applyFont="1" applyFill="1" applyBorder="1" applyAlignment="1" applyProtection="1">
      <alignment horizontal="center" vertical="center" textRotation="90" wrapText="1"/>
      <protection/>
    </xf>
    <xf numFmtId="0" fontId="3" fillId="0" borderId="24" xfId="48" applyFont="1" applyFill="1" applyBorder="1" applyAlignment="1" applyProtection="1">
      <alignment horizontal="center" vertical="center" textRotation="90" wrapText="1"/>
      <protection/>
    </xf>
    <xf numFmtId="0" fontId="3" fillId="0" borderId="28" xfId="48" applyFont="1" applyFill="1" applyBorder="1" applyAlignment="1" applyProtection="1">
      <alignment horizontal="center" vertical="center" textRotation="90" wrapText="1"/>
      <protection/>
    </xf>
    <xf numFmtId="0" fontId="11" fillId="0" borderId="64" xfId="0" applyFont="1" applyFill="1" applyBorder="1" applyAlignment="1" applyProtection="1">
      <alignment horizontal="center" vertical="center" wrapText="1"/>
      <protection/>
    </xf>
    <xf numFmtId="0" fontId="11" fillId="0" borderId="39"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44" xfId="0" applyFont="1" applyFill="1" applyBorder="1" applyAlignment="1" applyProtection="1">
      <alignment horizontal="center" vertical="center" wrapText="1"/>
      <protection/>
    </xf>
    <xf numFmtId="0" fontId="11" fillId="0" borderId="37" xfId="0" applyFont="1" applyFill="1" applyBorder="1" applyAlignment="1" applyProtection="1">
      <alignment horizontal="center" vertical="center" wrapText="1"/>
      <protection/>
    </xf>
    <xf numFmtId="0" fontId="11" fillId="0" borderId="54" xfId="0" applyFont="1" applyFill="1" applyBorder="1" applyAlignment="1" applyProtection="1">
      <alignment horizontal="center" vertical="center" wrapText="1"/>
      <protection/>
    </xf>
    <xf numFmtId="0" fontId="89" fillId="0" borderId="67" xfId="0" applyFont="1" applyFill="1" applyBorder="1" applyAlignment="1" applyProtection="1">
      <alignment horizontal="center" vertical="center"/>
      <protection/>
    </xf>
    <xf numFmtId="0" fontId="89" fillId="0" borderId="69" xfId="0" applyFont="1" applyFill="1" applyBorder="1" applyAlignment="1" applyProtection="1">
      <alignment horizontal="center" vertical="center"/>
      <protection/>
    </xf>
    <xf numFmtId="0" fontId="89" fillId="0" borderId="70" xfId="0" applyFont="1" applyFill="1" applyBorder="1" applyAlignment="1" applyProtection="1">
      <alignment horizontal="center" vertical="center"/>
      <protection/>
    </xf>
    <xf numFmtId="0" fontId="11" fillId="0" borderId="34" xfId="0" applyFont="1" applyFill="1" applyBorder="1" applyAlignment="1" applyProtection="1">
      <alignment horizontal="center" vertical="center"/>
      <protection/>
    </xf>
    <xf numFmtId="0" fontId="11" fillId="0" borderId="64" xfId="0" applyFont="1" applyFill="1" applyBorder="1" applyAlignment="1" applyProtection="1">
      <alignment horizontal="center" vertical="center"/>
      <protection/>
    </xf>
    <xf numFmtId="0" fontId="11" fillId="0" borderId="39" xfId="0" applyFont="1" applyFill="1" applyBorder="1" applyAlignment="1" applyProtection="1">
      <alignment horizontal="center" vertical="center"/>
      <protection/>
    </xf>
    <xf numFmtId="0" fontId="11" fillId="0" borderId="46" xfId="0" applyFont="1" applyFill="1" applyBorder="1" applyAlignment="1" applyProtection="1">
      <alignment horizontal="center" vertical="center"/>
      <protection/>
    </xf>
    <xf numFmtId="0" fontId="11" fillId="0" borderId="37" xfId="0" applyFont="1" applyFill="1" applyBorder="1" applyAlignment="1" applyProtection="1">
      <alignment horizontal="center" vertical="center"/>
      <protection/>
    </xf>
    <xf numFmtId="0" fontId="11" fillId="0" borderId="54"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textRotation="90" wrapText="1"/>
      <protection/>
    </xf>
    <xf numFmtId="0" fontId="4" fillId="0" borderId="24" xfId="0" applyFont="1" applyFill="1" applyBorder="1" applyAlignment="1" applyProtection="1">
      <alignment horizontal="center" vertical="center" textRotation="90" wrapText="1"/>
      <protection/>
    </xf>
    <xf numFmtId="0" fontId="4" fillId="0" borderId="28" xfId="0" applyFont="1" applyFill="1" applyBorder="1" applyAlignment="1" applyProtection="1">
      <alignment horizontal="center" vertical="center" textRotation="90" wrapText="1"/>
      <protection/>
    </xf>
    <xf numFmtId="0" fontId="3" fillId="0" borderId="39" xfId="0" applyFont="1" applyFill="1" applyBorder="1" applyAlignment="1" applyProtection="1">
      <alignment horizontal="center" vertical="center" wrapText="1"/>
      <protection/>
    </xf>
    <xf numFmtId="0" fontId="3" fillId="0" borderId="47" xfId="0" applyFont="1" applyFill="1" applyBorder="1" applyAlignment="1" applyProtection="1">
      <alignment horizontal="center" vertical="center" wrapText="1"/>
      <protection/>
    </xf>
    <xf numFmtId="0" fontId="3" fillId="0" borderId="44" xfId="0" applyFont="1" applyFill="1" applyBorder="1" applyAlignment="1" applyProtection="1">
      <alignment horizontal="center" vertical="center" wrapText="1"/>
      <protection/>
    </xf>
    <xf numFmtId="0" fontId="3" fillId="0" borderId="54" xfId="0" applyFont="1" applyFill="1" applyBorder="1" applyAlignment="1" applyProtection="1">
      <alignment horizontal="center" vertical="center" wrapText="1"/>
      <protection/>
    </xf>
    <xf numFmtId="0" fontId="3" fillId="0" borderId="35" xfId="0" applyFont="1" applyFill="1" applyBorder="1" applyAlignment="1" applyProtection="1">
      <alignment horizontal="center" vertical="center" wrapText="1"/>
      <protection/>
    </xf>
    <xf numFmtId="0" fontId="3" fillId="0" borderId="5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1" fillId="0" borderId="39" xfId="0" applyFont="1" applyFill="1" applyBorder="1" applyAlignment="1" applyProtection="1">
      <alignment horizontal="center" vertical="center" textRotation="90"/>
      <protection/>
    </xf>
    <xf numFmtId="0" fontId="11" fillId="0" borderId="44" xfId="0" applyFont="1" applyFill="1" applyBorder="1" applyAlignment="1" applyProtection="1">
      <alignment horizontal="center" vertical="center" textRotation="90"/>
      <protection/>
    </xf>
    <xf numFmtId="0" fontId="11" fillId="0" borderId="54" xfId="0" applyFont="1" applyFill="1" applyBorder="1" applyAlignment="1" applyProtection="1">
      <alignment horizontal="center" vertical="center" textRotation="90"/>
      <protection/>
    </xf>
    <xf numFmtId="0" fontId="11" fillId="0" borderId="34" xfId="0" applyFont="1" applyFill="1" applyBorder="1" applyAlignment="1" applyProtection="1">
      <alignment horizontal="center" vertical="center" wrapText="1"/>
      <protection/>
    </xf>
    <xf numFmtId="0" fontId="11" fillId="0" borderId="47" xfId="0" applyFont="1" applyFill="1" applyBorder="1" applyAlignment="1" applyProtection="1">
      <alignment horizontal="center" vertical="center" wrapText="1"/>
      <protection/>
    </xf>
    <xf numFmtId="0" fontId="11" fillId="0" borderId="46"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32" xfId="0" applyFont="1" applyFill="1" applyBorder="1" applyAlignment="1" applyProtection="1">
      <alignment horizontal="left" vertical="center"/>
      <protection/>
    </xf>
    <xf numFmtId="0" fontId="2" fillId="0" borderId="41" xfId="0" applyFont="1" applyFill="1" applyBorder="1" applyAlignment="1" applyProtection="1">
      <alignment horizontal="left" vertical="center"/>
      <protection/>
    </xf>
    <xf numFmtId="0" fontId="2" fillId="0" borderId="20"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3" fillId="0" borderId="71" xfId="0" applyFont="1" applyFill="1" applyBorder="1" applyAlignment="1" applyProtection="1">
      <alignment horizontal="center" vertical="center" wrapText="1"/>
      <protection/>
    </xf>
    <xf numFmtId="0" fontId="3" fillId="0" borderId="72" xfId="0" applyFont="1" applyFill="1" applyBorder="1" applyAlignment="1" applyProtection="1">
      <alignment horizontal="center" vertical="center" wrapText="1"/>
      <protection/>
    </xf>
    <xf numFmtId="0" fontId="3" fillId="0" borderId="73" xfId="0" applyFont="1" applyFill="1" applyBorder="1" applyAlignment="1" applyProtection="1">
      <alignment horizontal="center" vertical="center" wrapText="1"/>
      <protection/>
    </xf>
    <xf numFmtId="0" fontId="2" fillId="0" borderId="48" xfId="0" applyFont="1" applyFill="1" applyBorder="1" applyAlignment="1" applyProtection="1">
      <alignment horizontal="left" vertical="center" wrapText="1"/>
      <protection/>
    </xf>
    <xf numFmtId="0" fontId="2" fillId="0" borderId="13" xfId="0" applyFont="1" applyFill="1" applyBorder="1" applyAlignment="1" applyProtection="1">
      <alignment horizontal="left" vertical="center" wrapText="1"/>
      <protection/>
    </xf>
    <xf numFmtId="0" fontId="2" fillId="0" borderId="53" xfId="0" applyFont="1" applyFill="1" applyBorder="1" applyAlignment="1" applyProtection="1">
      <alignment horizontal="left" vertical="center" wrapText="1"/>
      <protection/>
    </xf>
    <xf numFmtId="0" fontId="2" fillId="0" borderId="74" xfId="0" applyFont="1" applyFill="1" applyBorder="1" applyAlignment="1" applyProtection="1">
      <alignment horizontal="left" vertical="center" wrapText="1"/>
      <protection/>
    </xf>
    <xf numFmtId="0" fontId="2" fillId="0" borderId="37" xfId="0" applyFont="1" applyFill="1" applyBorder="1" applyAlignment="1" applyProtection="1">
      <alignment horizontal="left" vertical="center" wrapText="1"/>
      <protection/>
    </xf>
    <xf numFmtId="0" fontId="2" fillId="0" borderId="73" xfId="0" applyFont="1" applyFill="1" applyBorder="1" applyAlignment="1" applyProtection="1">
      <alignment horizontal="left" vertical="center" wrapText="1"/>
      <protection/>
    </xf>
    <xf numFmtId="0" fontId="3" fillId="0" borderId="34" xfId="0" applyFont="1" applyFill="1" applyBorder="1" applyAlignment="1" applyProtection="1">
      <alignment horizontal="center" vertical="center"/>
      <protection/>
    </xf>
    <xf numFmtId="0" fontId="3" fillId="0" borderId="71" xfId="0" applyFont="1" applyFill="1" applyBorder="1" applyAlignment="1" applyProtection="1">
      <alignment horizontal="center" vertical="center"/>
      <protection/>
    </xf>
    <xf numFmtId="0" fontId="3" fillId="0" borderId="46" xfId="0" applyFont="1" applyFill="1" applyBorder="1" applyAlignment="1" applyProtection="1">
      <alignment horizontal="center" vertical="center"/>
      <protection/>
    </xf>
    <xf numFmtId="0" fontId="3" fillId="0" borderId="73" xfId="0" applyFont="1" applyFill="1" applyBorder="1" applyAlignment="1" applyProtection="1">
      <alignment horizontal="center" vertical="center"/>
      <protection/>
    </xf>
    <xf numFmtId="0" fontId="4" fillId="0" borderId="34" xfId="0" applyFont="1" applyFill="1" applyBorder="1" applyAlignment="1" applyProtection="1">
      <alignment horizontal="center" vertical="center" textRotation="90" wrapText="1"/>
      <protection/>
    </xf>
    <xf numFmtId="0" fontId="4" fillId="0" borderId="47" xfId="0" applyFont="1" applyFill="1" applyBorder="1" applyAlignment="1" applyProtection="1">
      <alignment horizontal="center" vertical="center" textRotation="90" wrapText="1"/>
      <protection/>
    </xf>
    <xf numFmtId="0" fontId="4" fillId="0" borderId="46" xfId="0" applyFont="1" applyFill="1" applyBorder="1" applyAlignment="1" applyProtection="1">
      <alignment horizontal="center" vertical="center" textRotation="90" wrapText="1"/>
      <protection/>
    </xf>
    <xf numFmtId="0" fontId="3" fillId="0" borderId="64" xfId="0" applyFont="1" applyFill="1" applyBorder="1" applyAlignment="1" applyProtection="1">
      <alignment horizontal="center" vertical="center" textRotation="90" wrapText="1"/>
      <protection/>
    </xf>
    <xf numFmtId="0" fontId="3" fillId="0" borderId="0" xfId="0" applyFont="1" applyFill="1" applyBorder="1" applyAlignment="1" applyProtection="1">
      <alignment horizontal="center" vertical="center" textRotation="90" wrapText="1"/>
      <protection/>
    </xf>
    <xf numFmtId="0" fontId="3" fillId="0" borderId="37" xfId="0" applyFont="1" applyFill="1" applyBorder="1" applyAlignment="1" applyProtection="1">
      <alignment horizontal="center" vertical="center" textRotation="90" wrapText="1"/>
      <protection/>
    </xf>
    <xf numFmtId="0" fontId="2" fillId="0" borderId="75" xfId="0" applyFont="1" applyFill="1" applyBorder="1" applyAlignment="1" applyProtection="1">
      <alignment horizontal="center" vertical="center"/>
      <protection/>
    </xf>
    <xf numFmtId="0" fontId="2" fillId="0" borderId="38" xfId="0" applyFont="1" applyFill="1" applyBorder="1" applyAlignment="1" applyProtection="1">
      <alignment horizontal="center" vertical="center"/>
      <protection/>
    </xf>
    <xf numFmtId="0" fontId="2" fillId="0" borderId="64" xfId="0" applyFont="1" applyFill="1" applyBorder="1" applyAlignment="1" applyProtection="1">
      <alignment horizontal="center" vertical="center"/>
      <protection/>
    </xf>
    <xf numFmtId="0" fontId="2" fillId="0" borderId="65"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2" fillId="0" borderId="48"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74" xfId="0" applyFont="1" applyFill="1" applyBorder="1" applyAlignment="1" applyProtection="1">
      <alignment horizontal="center" vertical="center"/>
      <protection/>
    </xf>
    <xf numFmtId="0" fontId="2" fillId="0" borderId="37" xfId="0" applyFont="1" applyFill="1" applyBorder="1" applyAlignment="1" applyProtection="1">
      <alignment horizontal="center" vertical="center"/>
      <protection/>
    </xf>
    <xf numFmtId="0" fontId="2" fillId="0" borderId="34" xfId="0" applyFont="1" applyFill="1" applyBorder="1" applyAlignment="1" applyProtection="1">
      <alignment horizontal="center" vertical="center" wrapText="1"/>
      <protection/>
    </xf>
    <xf numFmtId="0" fontId="2" fillId="0" borderId="64" xfId="0" applyFont="1" applyFill="1" applyBorder="1" applyAlignment="1" applyProtection="1">
      <alignment horizontal="center" vertical="center" wrapText="1"/>
      <protection/>
    </xf>
    <xf numFmtId="0" fontId="2" fillId="0" borderId="71"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wrapText="1"/>
      <protection/>
    </xf>
    <xf numFmtId="0" fontId="2" fillId="0" borderId="37" xfId="0" applyFont="1" applyFill="1" applyBorder="1" applyAlignment="1" applyProtection="1">
      <alignment horizontal="center" vertical="center" wrapText="1"/>
      <protection/>
    </xf>
    <xf numFmtId="0" fontId="2" fillId="0" borderId="73"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textRotation="90" wrapText="1"/>
      <protection/>
    </xf>
    <xf numFmtId="0" fontId="3" fillId="0" borderId="24" xfId="0" applyFont="1" applyFill="1" applyBorder="1" applyAlignment="1" applyProtection="1">
      <alignment horizontal="center" vertical="center" textRotation="90" wrapText="1"/>
      <protection/>
    </xf>
    <xf numFmtId="0" fontId="3" fillId="0" borderId="28" xfId="0" applyFont="1" applyFill="1" applyBorder="1" applyAlignment="1" applyProtection="1">
      <alignment horizontal="center" vertical="center" textRotation="90" wrapText="1"/>
      <protection/>
    </xf>
    <xf numFmtId="0" fontId="2" fillId="0" borderId="71" xfId="0" applyFont="1" applyFill="1" applyBorder="1" applyAlignment="1" applyProtection="1">
      <alignment horizontal="center" vertical="center"/>
      <protection/>
    </xf>
    <xf numFmtId="0" fontId="2" fillId="0" borderId="51" xfId="0" applyFont="1" applyFill="1" applyBorder="1" applyAlignment="1" applyProtection="1">
      <alignment horizontal="center" vertical="center"/>
      <protection/>
    </xf>
    <xf numFmtId="0" fontId="2" fillId="0" borderId="53" xfId="0" applyFont="1" applyFill="1" applyBorder="1" applyAlignment="1" applyProtection="1">
      <alignment horizontal="center" vertical="center"/>
      <protection/>
    </xf>
    <xf numFmtId="0" fontId="2" fillId="0" borderId="73" xfId="0" applyFont="1" applyFill="1" applyBorder="1" applyAlignment="1" applyProtection="1">
      <alignment horizontal="center" vertical="center"/>
      <protection/>
    </xf>
    <xf numFmtId="0" fontId="2" fillId="0" borderId="76" xfId="0" applyFont="1" applyFill="1" applyBorder="1" applyAlignment="1" applyProtection="1">
      <alignment horizontal="center" vertical="center"/>
      <protection/>
    </xf>
    <xf numFmtId="0" fontId="2" fillId="0" borderId="77" xfId="0" applyFont="1" applyFill="1" applyBorder="1" applyAlignment="1" applyProtection="1">
      <alignment horizontal="center" vertical="center"/>
      <protection/>
    </xf>
    <xf numFmtId="0" fontId="3" fillId="0" borderId="34" xfId="0" applyFont="1" applyFill="1" applyBorder="1" applyAlignment="1" applyProtection="1">
      <alignment horizontal="center" vertical="center" textRotation="90"/>
      <protection/>
    </xf>
    <xf numFmtId="0" fontId="3" fillId="0" borderId="39" xfId="0" applyFont="1" applyFill="1" applyBorder="1" applyAlignment="1" applyProtection="1">
      <alignment horizontal="center" vertical="center" textRotation="90"/>
      <protection/>
    </xf>
    <xf numFmtId="0" fontId="3" fillId="0" borderId="47" xfId="0" applyFont="1" applyFill="1" applyBorder="1" applyAlignment="1" applyProtection="1">
      <alignment horizontal="center" vertical="center" textRotation="90"/>
      <protection/>
    </xf>
    <xf numFmtId="0" fontId="3" fillId="0" borderId="44" xfId="0" applyFont="1" applyFill="1" applyBorder="1" applyAlignment="1" applyProtection="1">
      <alignment horizontal="center" vertical="center" textRotation="90"/>
      <protection/>
    </xf>
    <xf numFmtId="0" fontId="3" fillId="0" borderId="46" xfId="0" applyFont="1" applyFill="1" applyBorder="1" applyAlignment="1" applyProtection="1">
      <alignment horizontal="center" vertical="center" textRotation="90"/>
      <protection/>
    </xf>
    <xf numFmtId="0" fontId="3" fillId="0" borderId="54" xfId="0" applyFont="1" applyFill="1" applyBorder="1" applyAlignment="1" applyProtection="1">
      <alignment horizontal="center" vertical="center" textRotation="90"/>
      <protection/>
    </xf>
    <xf numFmtId="0" fontId="3" fillId="0" borderId="59" xfId="0" applyFont="1" applyFill="1" applyBorder="1" applyAlignment="1" applyProtection="1">
      <alignment horizontal="center" vertical="center"/>
      <protection/>
    </xf>
    <xf numFmtId="0" fontId="3" fillId="0" borderId="69" xfId="0" applyFont="1" applyFill="1" applyBorder="1" applyAlignment="1" applyProtection="1">
      <alignment horizontal="center" vertical="center"/>
      <protection/>
    </xf>
    <xf numFmtId="0" fontId="3" fillId="0" borderId="70" xfId="0" applyFont="1" applyFill="1" applyBorder="1" applyAlignment="1" applyProtection="1">
      <alignment horizontal="center" vertical="center"/>
      <protection/>
    </xf>
    <xf numFmtId="0" fontId="2" fillId="0" borderId="78" xfId="0" applyFont="1" applyFill="1" applyBorder="1" applyAlignment="1" applyProtection="1">
      <alignment horizontal="center" vertical="center" wrapText="1"/>
      <protection/>
    </xf>
    <xf numFmtId="0" fontId="2" fillId="0" borderId="66" xfId="0" applyFont="1" applyFill="1" applyBorder="1" applyAlignment="1" applyProtection="1">
      <alignment horizontal="center" vertical="center" wrapText="1"/>
      <protection/>
    </xf>
    <xf numFmtId="0" fontId="2" fillId="0" borderId="79" xfId="0" applyFont="1" applyFill="1" applyBorder="1" applyAlignment="1" applyProtection="1">
      <alignment horizontal="center" vertical="center" wrapText="1"/>
      <protection/>
    </xf>
    <xf numFmtId="0" fontId="3" fillId="0" borderId="59" xfId="0" applyFont="1" applyFill="1" applyBorder="1" applyAlignment="1" applyProtection="1">
      <alignment horizontal="center" vertical="center" wrapText="1"/>
      <protection/>
    </xf>
    <xf numFmtId="0" fontId="3" fillId="0" borderId="69" xfId="0" applyFont="1" applyFill="1" applyBorder="1" applyAlignment="1" applyProtection="1">
      <alignment horizontal="center" vertical="center" wrapText="1"/>
      <protection/>
    </xf>
    <xf numFmtId="0" fontId="3" fillId="0" borderId="70" xfId="0" applyFont="1" applyFill="1" applyBorder="1" applyAlignment="1" applyProtection="1">
      <alignment horizontal="center" vertical="center" wrapText="1"/>
      <protection/>
    </xf>
    <xf numFmtId="0" fontId="2" fillId="0" borderId="72" xfId="0" applyFont="1" applyFill="1" applyBorder="1" applyAlignment="1" applyProtection="1">
      <alignment horizontal="center" vertical="center"/>
      <protection/>
    </xf>
    <xf numFmtId="0" fontId="2" fillId="0" borderId="53" xfId="0" applyFont="1" applyFill="1" applyBorder="1" applyAlignment="1" applyProtection="1">
      <alignment horizontal="center" vertical="center" wrapText="1"/>
      <protection/>
    </xf>
    <xf numFmtId="0" fontId="2" fillId="0" borderId="51" xfId="0" applyFont="1" applyFill="1" applyBorder="1" applyAlignment="1" applyProtection="1">
      <alignment horizontal="center" vertical="center" wrapText="1"/>
      <protection/>
    </xf>
    <xf numFmtId="0" fontId="2" fillId="0" borderId="39" xfId="0" applyFont="1" applyFill="1" applyBorder="1" applyAlignment="1" applyProtection="1">
      <alignment vertical="center" wrapText="1"/>
      <protection/>
    </xf>
    <xf numFmtId="0" fontId="2" fillId="0" borderId="47" xfId="0" applyFont="1" applyFill="1" applyBorder="1" applyAlignment="1" applyProtection="1">
      <alignment vertical="center" wrapText="1"/>
      <protection/>
    </xf>
    <xf numFmtId="0" fontId="2" fillId="0" borderId="44" xfId="0" applyFont="1" applyFill="1" applyBorder="1" applyAlignment="1" applyProtection="1">
      <alignment vertical="center" wrapText="1"/>
      <protection/>
    </xf>
    <xf numFmtId="0" fontId="2" fillId="0" borderId="46" xfId="0" applyFont="1" applyFill="1" applyBorder="1" applyAlignment="1" applyProtection="1">
      <alignment vertical="center" wrapText="1"/>
      <protection/>
    </xf>
    <xf numFmtId="0" fontId="2" fillId="0" borderId="54" xfId="0" applyFont="1" applyFill="1" applyBorder="1" applyAlignment="1" applyProtection="1">
      <alignment vertical="center" wrapText="1"/>
      <protection/>
    </xf>
    <xf numFmtId="0" fontId="2" fillId="0" borderId="59" xfId="0" applyFont="1" applyFill="1" applyBorder="1" applyAlignment="1" applyProtection="1">
      <alignment horizontal="center" vertical="center"/>
      <protection/>
    </xf>
    <xf numFmtId="0" fontId="2" fillId="0" borderId="55" xfId="0" applyFont="1" applyFill="1" applyBorder="1" applyAlignment="1" applyProtection="1">
      <alignment horizontal="center" vertical="center"/>
      <protection/>
    </xf>
    <xf numFmtId="0" fontId="2" fillId="0" borderId="20" xfId="0" applyFont="1" applyFill="1" applyBorder="1" applyAlignment="1" applyProtection="1">
      <alignment horizontal="left" vertical="center"/>
      <protection/>
    </xf>
    <xf numFmtId="0" fontId="2" fillId="0" borderId="14" xfId="0" applyFont="1" applyFill="1" applyBorder="1" applyAlignment="1" applyProtection="1">
      <alignment horizontal="left" vertical="center"/>
      <protection/>
    </xf>
    <xf numFmtId="0" fontId="2" fillId="0" borderId="15"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89" fillId="0" borderId="59"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3" fillId="0" borderId="35" xfId="0" applyFont="1" applyFill="1" applyBorder="1" applyAlignment="1" applyProtection="1">
      <alignment horizontal="center"/>
      <protection/>
    </xf>
    <xf numFmtId="0" fontId="3" fillId="0" borderId="33" xfId="0" applyFont="1" applyFill="1" applyBorder="1" applyAlignment="1" applyProtection="1">
      <alignment horizontal="center"/>
      <protection/>
    </xf>
    <xf numFmtId="0" fontId="3" fillId="0" borderId="50" xfId="0" applyFont="1" applyFill="1" applyBorder="1" applyAlignment="1" applyProtection="1">
      <alignment horizontal="center"/>
      <protection/>
    </xf>
    <xf numFmtId="0" fontId="2" fillId="0" borderId="67" xfId="48" applyFont="1" applyFill="1" applyBorder="1" applyAlignment="1" applyProtection="1">
      <alignment horizontal="center" vertical="center" wrapText="1"/>
      <protection/>
    </xf>
    <xf numFmtId="0" fontId="2" fillId="0" borderId="69" xfId="48" applyFont="1" applyFill="1" applyBorder="1" applyAlignment="1" applyProtection="1">
      <alignment horizontal="center" vertical="center" wrapText="1"/>
      <protection/>
    </xf>
    <xf numFmtId="0" fontId="2" fillId="0" borderId="70" xfId="48" applyFont="1" applyFill="1" applyBorder="1" applyAlignment="1" applyProtection="1">
      <alignment horizontal="center" vertical="center" wrapText="1"/>
      <protection/>
    </xf>
    <xf numFmtId="0" fontId="10" fillId="0" borderId="30" xfId="0" applyFont="1" applyFill="1" applyBorder="1" applyAlignment="1" applyProtection="1">
      <alignment horizontal="center" vertical="center" textRotation="90" wrapText="1"/>
      <protection/>
    </xf>
    <xf numFmtId="0" fontId="10" fillId="0" borderId="24" xfId="0" applyFont="1" applyFill="1" applyBorder="1" applyAlignment="1" applyProtection="1">
      <alignment horizontal="center" vertical="center" textRotation="90" wrapText="1"/>
      <protection/>
    </xf>
    <xf numFmtId="0" fontId="10" fillId="0" borderId="28" xfId="0" applyFont="1" applyFill="1" applyBorder="1" applyAlignment="1" applyProtection="1">
      <alignment horizontal="center" vertical="center" textRotation="90" wrapText="1"/>
      <protection/>
    </xf>
    <xf numFmtId="0" fontId="2" fillId="0" borderId="56" xfId="0" applyFont="1" applyFill="1" applyBorder="1" applyAlignment="1" applyProtection="1">
      <alignment horizontal="left" vertical="center"/>
      <protection/>
    </xf>
    <xf numFmtId="0" fontId="2" fillId="0" borderId="80" xfId="0" applyFont="1" applyFill="1" applyBorder="1" applyAlignment="1" applyProtection="1">
      <alignment horizontal="left" vertical="center"/>
      <protection/>
    </xf>
    <xf numFmtId="0" fontId="2" fillId="0" borderId="40" xfId="0" applyFont="1" applyFill="1" applyBorder="1" applyAlignment="1" applyProtection="1">
      <alignment horizontal="left" vertical="center"/>
      <protection/>
    </xf>
    <xf numFmtId="0" fontId="4" fillId="0" borderId="30" xfId="0" applyFont="1" applyFill="1" applyBorder="1" applyAlignment="1" applyProtection="1">
      <alignment horizontal="center" vertical="center" textRotation="90"/>
      <protection/>
    </xf>
    <xf numFmtId="0" fontId="4" fillId="0" borderId="24" xfId="0" applyFont="1" applyFill="1" applyBorder="1" applyAlignment="1" applyProtection="1">
      <alignment horizontal="center" vertical="center" textRotation="90"/>
      <protection/>
    </xf>
    <xf numFmtId="0" fontId="2" fillId="0" borderId="55" xfId="0" applyFont="1" applyFill="1" applyBorder="1" applyAlignment="1" applyProtection="1">
      <alignment horizontal="left"/>
      <protection/>
    </xf>
    <xf numFmtId="0" fontId="2" fillId="0" borderId="79" xfId="0" applyFont="1" applyFill="1" applyBorder="1" applyAlignment="1" applyProtection="1">
      <alignment horizontal="left"/>
      <protection/>
    </xf>
    <xf numFmtId="0" fontId="2" fillId="0" borderId="39" xfId="0" applyFont="1" applyFill="1" applyBorder="1" applyAlignment="1" applyProtection="1">
      <alignment horizontal="center" vertical="center" wrapText="1"/>
      <protection/>
    </xf>
    <xf numFmtId="0" fontId="2" fillId="0" borderId="47"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wrapText="1"/>
      <protection/>
    </xf>
    <xf numFmtId="0" fontId="89" fillId="0" borderId="34" xfId="0" applyFont="1" applyFill="1" applyBorder="1" applyAlignment="1" applyProtection="1">
      <alignment horizontal="center" vertical="center" wrapText="1"/>
      <protection/>
    </xf>
    <xf numFmtId="0" fontId="89" fillId="0" borderId="39" xfId="0" applyFont="1" applyFill="1" applyBorder="1" applyAlignment="1" applyProtection="1">
      <alignment horizontal="center" vertical="center" wrapText="1"/>
      <protection/>
    </xf>
    <xf numFmtId="0" fontId="89" fillId="0" borderId="47" xfId="0" applyFont="1" applyFill="1" applyBorder="1" applyAlignment="1" applyProtection="1">
      <alignment horizontal="center" vertical="center" wrapText="1"/>
      <protection/>
    </xf>
    <xf numFmtId="0" fontId="89" fillId="0" borderId="44" xfId="0" applyFont="1" applyFill="1" applyBorder="1" applyAlignment="1" applyProtection="1">
      <alignment horizontal="center" vertical="center" wrapText="1"/>
      <protection/>
    </xf>
    <xf numFmtId="0" fontId="89" fillId="0" borderId="46" xfId="0" applyFont="1" applyFill="1" applyBorder="1" applyAlignment="1" applyProtection="1">
      <alignment horizontal="center" vertical="center" wrapText="1"/>
      <protection/>
    </xf>
    <xf numFmtId="0" fontId="89" fillId="0" borderId="54" xfId="0" applyFont="1" applyFill="1" applyBorder="1" applyAlignment="1" applyProtection="1">
      <alignment horizontal="center" vertical="center" wrapText="1"/>
      <protection/>
    </xf>
    <xf numFmtId="0" fontId="2" fillId="0" borderId="59" xfId="0" applyFont="1" applyFill="1" applyBorder="1" applyAlignment="1" applyProtection="1">
      <alignment horizontal="center" vertical="center" wrapText="1"/>
      <protection/>
    </xf>
    <xf numFmtId="0" fontId="2" fillId="0" borderId="55" xfId="0" applyFont="1" applyFill="1" applyBorder="1" applyAlignment="1" applyProtection="1">
      <alignment horizontal="center" vertical="center" wrapText="1"/>
      <protection/>
    </xf>
    <xf numFmtId="0" fontId="2" fillId="0" borderId="67" xfId="0" applyFont="1" applyFill="1" applyBorder="1" applyAlignment="1" applyProtection="1">
      <alignment horizontal="center" vertical="center" wrapText="1"/>
      <protection/>
    </xf>
    <xf numFmtId="0" fontId="2" fillId="0" borderId="69" xfId="0" applyFont="1" applyFill="1" applyBorder="1" applyAlignment="1" applyProtection="1">
      <alignment horizontal="center" vertical="center" wrapText="1"/>
      <protection/>
    </xf>
    <xf numFmtId="0" fontId="11" fillId="0" borderId="33" xfId="0" applyFont="1" applyFill="1" applyBorder="1" applyAlignment="1" applyProtection="1">
      <alignment horizontal="center" vertical="center" wrapText="1"/>
      <protection/>
    </xf>
    <xf numFmtId="0" fontId="11" fillId="0" borderId="50" xfId="0" applyFont="1" applyFill="1" applyBorder="1" applyAlignment="1" applyProtection="1">
      <alignment horizontal="center" vertical="center" wrapText="1"/>
      <protection/>
    </xf>
    <xf numFmtId="0" fontId="11" fillId="0" borderId="35" xfId="0" applyFont="1" applyFill="1" applyBorder="1" applyAlignment="1" applyProtection="1">
      <alignment horizontal="center" vertical="center" wrapText="1"/>
      <protection/>
    </xf>
    <xf numFmtId="0" fontId="2" fillId="0" borderId="56" xfId="0" applyFont="1" applyFill="1" applyBorder="1" applyAlignment="1" applyProtection="1">
      <alignment horizontal="left"/>
      <protection/>
    </xf>
    <xf numFmtId="0" fontId="2" fillId="0" borderId="80" xfId="0" applyFont="1" applyFill="1" applyBorder="1" applyAlignment="1" applyProtection="1">
      <alignment horizontal="left"/>
      <protection/>
    </xf>
    <xf numFmtId="0" fontId="2" fillId="0" borderId="58" xfId="0" applyFont="1" applyFill="1" applyBorder="1" applyAlignment="1" applyProtection="1">
      <alignment horizontal="left"/>
      <protection/>
    </xf>
    <xf numFmtId="0" fontId="2" fillId="0" borderId="32" xfId="0" applyFont="1" applyFill="1" applyBorder="1" applyAlignment="1" applyProtection="1">
      <alignment horizontal="left"/>
      <protection/>
    </xf>
    <xf numFmtId="0" fontId="2" fillId="0" borderId="45" xfId="0" applyFont="1" applyFill="1" applyBorder="1" applyAlignment="1" applyProtection="1">
      <alignment horizontal="left"/>
      <protection/>
    </xf>
    <xf numFmtId="0" fontId="2" fillId="0" borderId="81" xfId="0" applyFont="1" applyFill="1" applyBorder="1" applyAlignment="1" applyProtection="1">
      <alignment horizontal="left"/>
      <protection/>
    </xf>
    <xf numFmtId="0" fontId="4" fillId="0" borderId="34" xfId="0" applyFont="1" applyFill="1" applyBorder="1" applyAlignment="1" applyProtection="1">
      <alignment horizontal="center" vertical="center"/>
      <protection/>
    </xf>
    <xf numFmtId="0" fontId="4" fillId="0" borderId="64" xfId="0" applyFont="1" applyFill="1" applyBorder="1" applyAlignment="1" applyProtection="1">
      <alignment horizontal="center" vertical="center"/>
      <protection/>
    </xf>
    <xf numFmtId="0" fontId="4" fillId="0" borderId="39" xfId="0" applyFont="1" applyFill="1" applyBorder="1" applyAlignment="1" applyProtection="1">
      <alignment horizontal="center" vertical="center"/>
      <protection/>
    </xf>
    <xf numFmtId="0" fontId="4" fillId="0" borderId="46" xfId="0" applyFont="1" applyFill="1" applyBorder="1" applyAlignment="1" applyProtection="1">
      <alignment horizontal="center" vertical="center"/>
      <protection/>
    </xf>
    <xf numFmtId="0" fontId="4" fillId="0" borderId="37" xfId="0" applyFont="1" applyFill="1" applyBorder="1" applyAlignment="1" applyProtection="1">
      <alignment horizontal="center" vertical="center"/>
      <protection/>
    </xf>
    <xf numFmtId="0" fontId="4" fillId="0" borderId="54" xfId="0" applyFont="1" applyFill="1" applyBorder="1" applyAlignment="1" applyProtection="1">
      <alignment horizontal="center" vertical="center"/>
      <protection/>
    </xf>
    <xf numFmtId="0" fontId="4" fillId="0" borderId="47"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44" xfId="0" applyFont="1" applyFill="1" applyBorder="1" applyAlignment="1" applyProtection="1">
      <alignment horizontal="center" vertical="center"/>
      <protection/>
    </xf>
    <xf numFmtId="0" fontId="4" fillId="0" borderId="34" xfId="0" applyFont="1" applyFill="1" applyBorder="1" applyAlignment="1" applyProtection="1">
      <alignment horizontal="center" vertical="center" wrapText="1"/>
      <protection/>
    </xf>
    <xf numFmtId="0" fontId="4" fillId="0" borderId="64" xfId="0" applyFont="1" applyFill="1" applyBorder="1" applyAlignment="1" applyProtection="1">
      <alignment horizontal="center" vertical="center" wrapText="1"/>
      <protection/>
    </xf>
    <xf numFmtId="0" fontId="4" fillId="0" borderId="47" xfId="0" applyFont="1" applyFill="1" applyBorder="1" applyAlignment="1" applyProtection="1">
      <alignment horizontal="center" vertical="center" wrapText="1"/>
      <protection/>
    </xf>
    <xf numFmtId="0" fontId="4" fillId="0" borderId="46" xfId="0" applyFont="1" applyFill="1" applyBorder="1" applyAlignment="1" applyProtection="1">
      <alignment horizontal="center" vertical="center" wrapText="1"/>
      <protection/>
    </xf>
    <xf numFmtId="0" fontId="4" fillId="0" borderId="37" xfId="0" applyFont="1" applyFill="1" applyBorder="1" applyAlignment="1" applyProtection="1">
      <alignment horizontal="center" vertical="center" wrapText="1"/>
      <protection/>
    </xf>
    <xf numFmtId="0" fontId="2" fillId="0" borderId="57" xfId="0" applyFont="1" applyFill="1" applyBorder="1" applyAlignment="1" applyProtection="1">
      <alignment horizontal="left"/>
      <protection/>
    </xf>
    <xf numFmtId="0" fontId="2" fillId="0" borderId="62" xfId="0" applyFont="1" applyFill="1" applyBorder="1" applyAlignment="1" applyProtection="1">
      <alignment horizontal="left"/>
      <protection/>
    </xf>
    <xf numFmtId="0" fontId="2" fillId="0" borderId="30" xfId="0" applyFont="1" applyFill="1" applyBorder="1" applyAlignment="1" applyProtection="1">
      <alignment horizontal="center" vertical="center"/>
      <protection/>
    </xf>
    <xf numFmtId="0" fontId="2" fillId="0" borderId="28" xfId="0" applyFont="1" applyFill="1" applyBorder="1" applyAlignment="1" applyProtection="1">
      <alignment horizontal="center" vertical="center"/>
      <protection/>
    </xf>
    <xf numFmtId="0" fontId="2" fillId="0" borderId="30"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0" fillId="0" borderId="10" xfId="0" applyFont="1" applyFill="1" applyBorder="1" applyAlignment="1" applyProtection="1">
      <alignment vertical="center"/>
      <protection/>
    </xf>
    <xf numFmtId="0" fontId="2" fillId="0" borderId="20" xfId="0" applyFont="1" applyFill="1" applyBorder="1" applyAlignment="1" applyProtection="1">
      <alignment horizontal="left" vertical="center" wrapText="1"/>
      <protection/>
    </xf>
    <xf numFmtId="0" fontId="2" fillId="0" borderId="14" xfId="0" applyFont="1" applyFill="1" applyBorder="1" applyAlignment="1" applyProtection="1">
      <alignment horizontal="left" vertical="center" wrapText="1"/>
      <protection/>
    </xf>
    <xf numFmtId="0" fontId="2" fillId="0" borderId="52" xfId="0" applyFont="1" applyFill="1" applyBorder="1" applyAlignment="1" applyProtection="1">
      <alignment horizontal="left"/>
      <protection/>
    </xf>
    <xf numFmtId="0" fontId="2" fillId="0" borderId="53" xfId="0" applyFont="1" applyFill="1" applyBorder="1" applyAlignment="1" applyProtection="1">
      <alignment horizontal="left"/>
      <protection/>
    </xf>
    <xf numFmtId="0" fontId="2" fillId="0" borderId="78" xfId="0" applyFont="1" applyFill="1" applyBorder="1" applyAlignment="1" applyProtection="1">
      <alignment horizontal="left"/>
      <protection/>
    </xf>
    <xf numFmtId="0" fontId="2" fillId="0" borderId="15" xfId="0" applyFont="1" applyFill="1" applyBorder="1" applyAlignment="1" applyProtection="1">
      <alignment horizontal="left"/>
      <protection/>
    </xf>
    <xf numFmtId="0" fontId="2" fillId="0" borderId="11" xfId="0" applyFont="1" applyFill="1" applyBorder="1" applyAlignment="1" applyProtection="1">
      <alignment horizontal="left"/>
      <protection/>
    </xf>
    <xf numFmtId="0" fontId="2" fillId="0" borderId="20" xfId="0" applyFont="1" applyFill="1" applyBorder="1" applyAlignment="1" applyProtection="1">
      <alignment horizontal="left"/>
      <protection/>
    </xf>
    <xf numFmtId="0" fontId="2" fillId="0" borderId="31" xfId="0" applyFont="1" applyFill="1" applyBorder="1" applyAlignment="1" applyProtection="1">
      <alignment horizontal="left"/>
      <protection/>
    </xf>
    <xf numFmtId="0" fontId="2" fillId="0" borderId="82" xfId="0" applyFont="1" applyFill="1" applyBorder="1" applyAlignment="1" applyProtection="1">
      <alignment horizontal="left"/>
      <protection/>
    </xf>
    <xf numFmtId="0" fontId="2" fillId="0" borderId="60" xfId="0" applyFont="1" applyFill="1" applyBorder="1" applyAlignment="1" applyProtection="1">
      <alignment horizontal="left"/>
      <protection/>
    </xf>
    <xf numFmtId="0" fontId="0" fillId="0" borderId="31" xfId="0" applyFont="1" applyFill="1" applyBorder="1" applyAlignment="1" applyProtection="1">
      <alignment horizontal="left"/>
      <protection/>
    </xf>
    <xf numFmtId="1" fontId="2" fillId="0" borderId="45" xfId="0" applyNumberFormat="1" applyFont="1" applyFill="1" applyBorder="1" applyAlignment="1" applyProtection="1">
      <alignment horizontal="left"/>
      <protection/>
    </xf>
    <xf numFmtId="1" fontId="2" fillId="0" borderId="62" xfId="0" applyNumberFormat="1" applyFont="1" applyFill="1" applyBorder="1" applyAlignment="1" applyProtection="1">
      <alignment horizontal="left"/>
      <protection/>
    </xf>
    <xf numFmtId="0" fontId="2" fillId="0" borderId="63" xfId="0" applyFont="1" applyFill="1" applyBorder="1" applyAlignment="1" applyProtection="1">
      <alignment horizontal="left"/>
      <protection/>
    </xf>
    <xf numFmtId="0" fontId="2" fillId="0" borderId="67" xfId="0" applyFont="1" applyFill="1" applyBorder="1" applyAlignment="1" applyProtection="1">
      <alignment horizontal="left"/>
      <protection/>
    </xf>
    <xf numFmtId="0" fontId="2" fillId="0" borderId="61" xfId="0" applyFont="1" applyFill="1" applyBorder="1" applyAlignment="1" applyProtection="1">
      <alignment horizontal="left"/>
      <protection/>
    </xf>
    <xf numFmtId="0" fontId="3" fillId="0" borderId="52" xfId="0" applyFont="1" applyFill="1" applyBorder="1" applyAlignment="1" applyProtection="1">
      <alignment horizontal="center" vertical="center" wrapText="1"/>
      <protection/>
    </xf>
    <xf numFmtId="0" fontId="3" fillId="0" borderId="80" xfId="0" applyFont="1" applyFill="1" applyBorder="1" applyAlignment="1" applyProtection="1">
      <alignment horizontal="center" vertical="center" wrapText="1"/>
      <protection/>
    </xf>
    <xf numFmtId="0" fontId="3" fillId="0" borderId="40" xfId="0" applyFont="1" applyFill="1" applyBorder="1" applyAlignment="1" applyProtection="1">
      <alignment horizontal="center" vertical="center" wrapText="1"/>
      <protection/>
    </xf>
    <xf numFmtId="0" fontId="3" fillId="0" borderId="83" xfId="0" applyFont="1"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wrapText="1"/>
      <protection/>
    </xf>
    <xf numFmtId="0" fontId="3" fillId="0" borderId="41" xfId="0" applyFont="1" applyFill="1" applyBorder="1" applyAlignment="1" applyProtection="1">
      <alignment horizontal="center" vertical="center" wrapText="1"/>
      <protection/>
    </xf>
    <xf numFmtId="0" fontId="3" fillId="0" borderId="82" xfId="0" applyFont="1" applyFill="1" applyBorder="1" applyAlignment="1" applyProtection="1">
      <alignment horizontal="center" vertical="center" wrapText="1"/>
      <protection/>
    </xf>
    <xf numFmtId="0" fontId="3" fillId="0" borderId="81" xfId="0" applyFont="1" applyFill="1" applyBorder="1" applyAlignment="1" applyProtection="1">
      <alignment horizontal="center" vertical="center" wrapText="1"/>
      <protection/>
    </xf>
    <xf numFmtId="0" fontId="3" fillId="0" borderId="42" xfId="0" applyFont="1" applyFill="1" applyBorder="1" applyAlignment="1" applyProtection="1">
      <alignment horizontal="center" vertical="center" wrapText="1"/>
      <protection/>
    </xf>
    <xf numFmtId="1" fontId="2" fillId="0" borderId="56" xfId="0" applyNumberFormat="1" applyFont="1" applyFill="1" applyBorder="1" applyAlignment="1" applyProtection="1">
      <alignment horizontal="left"/>
      <protection/>
    </xf>
    <xf numFmtId="1" fontId="2" fillId="0" borderId="60" xfId="0" applyNumberFormat="1" applyFont="1" applyFill="1" applyBorder="1" applyAlignment="1" applyProtection="1">
      <alignment horizontal="left"/>
      <protection/>
    </xf>
    <xf numFmtId="1" fontId="2" fillId="0" borderId="58" xfId="0" applyNumberFormat="1" applyFont="1" applyFill="1" applyBorder="1" applyAlignment="1" applyProtection="1">
      <alignment horizontal="left"/>
      <protection/>
    </xf>
    <xf numFmtId="1" fontId="2" fillId="0" borderId="57" xfId="0" applyNumberFormat="1" applyFont="1" applyFill="1" applyBorder="1" applyAlignment="1" applyProtection="1">
      <alignment horizontal="left"/>
      <protection/>
    </xf>
    <xf numFmtId="49" fontId="10" fillId="0" borderId="34" xfId="0" applyNumberFormat="1" applyFont="1" applyFill="1" applyBorder="1" applyAlignment="1" applyProtection="1">
      <alignment horizontal="center" vertical="center" wrapText="1"/>
      <protection/>
    </xf>
    <xf numFmtId="49" fontId="10" fillId="0" borderId="47" xfId="0" applyNumberFormat="1" applyFont="1" applyFill="1" applyBorder="1" applyAlignment="1" applyProtection="1">
      <alignment horizontal="center" vertical="center" wrapText="1"/>
      <protection/>
    </xf>
    <xf numFmtId="1" fontId="2" fillId="0" borderId="67" xfId="0" applyNumberFormat="1" applyFont="1" applyFill="1" applyBorder="1" applyAlignment="1" applyProtection="1">
      <alignment horizontal="left"/>
      <protection/>
    </xf>
    <xf numFmtId="1" fontId="2" fillId="0" borderId="61" xfId="0" applyNumberFormat="1" applyFont="1" applyFill="1" applyBorder="1" applyAlignment="1" applyProtection="1">
      <alignment horizontal="left"/>
      <protection/>
    </xf>
    <xf numFmtId="49" fontId="14" fillId="0" borderId="34" xfId="0" applyNumberFormat="1" applyFont="1" applyFill="1" applyBorder="1" applyAlignment="1" applyProtection="1">
      <alignment horizontal="center" vertical="center" wrapText="1"/>
      <protection/>
    </xf>
    <xf numFmtId="49" fontId="14" fillId="0" borderId="46" xfId="0" applyNumberFormat="1" applyFont="1" applyFill="1" applyBorder="1" applyAlignment="1" applyProtection="1">
      <alignment horizontal="center" vertical="center" wrapText="1"/>
      <protection/>
    </xf>
    <xf numFmtId="1" fontId="2" fillId="0" borderId="55" xfId="0" applyNumberFormat="1" applyFont="1" applyFill="1" applyBorder="1" applyAlignment="1" applyProtection="1">
      <alignment horizontal="left"/>
      <protection/>
    </xf>
    <xf numFmtId="1" fontId="2" fillId="0" borderId="63" xfId="0" applyNumberFormat="1" applyFont="1" applyFill="1" applyBorder="1" applyAlignment="1" applyProtection="1">
      <alignment horizontal="left"/>
      <protection/>
    </xf>
    <xf numFmtId="49" fontId="14" fillId="0" borderId="17" xfId="0" applyNumberFormat="1" applyFont="1" applyFill="1" applyBorder="1" applyAlignment="1" applyProtection="1">
      <alignment horizontal="center" vertical="center" wrapText="1"/>
      <protection/>
    </xf>
    <xf numFmtId="49" fontId="14" fillId="0" borderId="19" xfId="0" applyNumberFormat="1" applyFont="1" applyFill="1" applyBorder="1" applyAlignment="1" applyProtection="1">
      <alignment horizontal="center" vertical="center" wrapText="1"/>
      <protection/>
    </xf>
    <xf numFmtId="49" fontId="14" fillId="0" borderId="20" xfId="0" applyNumberFormat="1" applyFont="1" applyFill="1" applyBorder="1" applyAlignment="1" applyProtection="1">
      <alignment horizontal="center" vertical="center" wrapText="1"/>
      <protection/>
    </xf>
    <xf numFmtId="0" fontId="10" fillId="0" borderId="30" xfId="0" applyFont="1" applyFill="1" applyBorder="1" applyAlignment="1" applyProtection="1" quotePrefix="1">
      <alignment horizontal="center" vertical="center" textRotation="90" wrapText="1"/>
      <protection/>
    </xf>
    <xf numFmtId="0" fontId="10" fillId="0" borderId="24" xfId="0" applyFont="1" applyFill="1" applyBorder="1" applyAlignment="1" applyProtection="1" quotePrefix="1">
      <alignment horizontal="center" vertical="center" textRotation="90" wrapText="1"/>
      <protection/>
    </xf>
    <xf numFmtId="0" fontId="10" fillId="0" borderId="28" xfId="0" applyFont="1" applyFill="1" applyBorder="1" applyAlignment="1" applyProtection="1" quotePrefix="1">
      <alignment horizontal="center" vertical="center" textRotation="90" wrapText="1"/>
      <protection/>
    </xf>
    <xf numFmtId="0" fontId="10" fillId="0" borderId="15" xfId="0" applyFont="1" applyFill="1" applyBorder="1" applyAlignment="1" applyProtection="1">
      <alignment horizontal="center" vertical="center" wrapText="1"/>
      <protection/>
    </xf>
    <xf numFmtId="0" fontId="10" fillId="0" borderId="19" xfId="0" applyFont="1" applyFill="1" applyBorder="1" applyAlignment="1" applyProtection="1">
      <alignment horizontal="center" vertical="center" wrapText="1"/>
      <protection/>
    </xf>
    <xf numFmtId="0" fontId="10" fillId="0" borderId="20" xfId="0" applyFont="1" applyFill="1" applyBorder="1" applyAlignment="1" applyProtection="1">
      <alignment horizontal="center" vertical="center" wrapText="1"/>
      <protection/>
    </xf>
    <xf numFmtId="1" fontId="2" fillId="0" borderId="75" xfId="0" applyNumberFormat="1" applyFont="1" applyFill="1" applyBorder="1" applyAlignment="1" applyProtection="1">
      <alignment horizontal="left"/>
      <protection/>
    </xf>
    <xf numFmtId="1" fontId="2" fillId="0" borderId="84" xfId="0" applyNumberFormat="1" applyFont="1" applyFill="1" applyBorder="1" applyAlignment="1" applyProtection="1">
      <alignment horizontal="left"/>
      <protection/>
    </xf>
    <xf numFmtId="1" fontId="2" fillId="0" borderId="70" xfId="0" applyNumberFormat="1" applyFont="1" applyFill="1" applyBorder="1" applyAlignment="1" applyProtection="1">
      <alignment horizontal="left" vertical="center"/>
      <protection/>
    </xf>
    <xf numFmtId="1" fontId="2" fillId="0" borderId="85" xfId="0" applyNumberFormat="1" applyFont="1" applyFill="1" applyBorder="1" applyAlignment="1" applyProtection="1">
      <alignment horizontal="left" vertical="center"/>
      <protection/>
    </xf>
    <xf numFmtId="49" fontId="10" fillId="0" borderId="17" xfId="0" applyNumberFormat="1" applyFont="1" applyFill="1" applyBorder="1" applyAlignment="1" applyProtection="1">
      <alignment horizontal="center" vertical="center" wrapText="1"/>
      <protection/>
    </xf>
    <xf numFmtId="49" fontId="10" fillId="0" borderId="19" xfId="0" applyNumberFormat="1" applyFont="1" applyFill="1" applyBorder="1" applyAlignment="1" applyProtection="1">
      <alignment horizontal="center" vertical="center" wrapText="1"/>
      <protection/>
    </xf>
    <xf numFmtId="49" fontId="10" fillId="0" borderId="20" xfId="0" applyNumberFormat="1" applyFont="1" applyFill="1" applyBorder="1" applyAlignment="1" applyProtection="1">
      <alignment horizontal="center" vertical="center" wrapText="1"/>
      <protection/>
    </xf>
    <xf numFmtId="0" fontId="4" fillId="0" borderId="35" xfId="0" applyFont="1" applyFill="1" applyBorder="1" applyAlignment="1" applyProtection="1">
      <alignment horizontal="center" vertical="center" wrapText="1"/>
      <protection/>
    </xf>
    <xf numFmtId="0" fontId="4" fillId="0" borderId="33" xfId="0" applyFont="1" applyFill="1" applyBorder="1" applyAlignment="1" applyProtection="1">
      <alignment horizontal="center" vertical="center" wrapText="1"/>
      <protection/>
    </xf>
    <xf numFmtId="0" fontId="2" fillId="0" borderId="35" xfId="0" applyFont="1" applyFill="1" applyBorder="1" applyAlignment="1" applyProtection="1">
      <alignment horizontal="left" vertical="center"/>
      <protection/>
    </xf>
    <xf numFmtId="0" fontId="2" fillId="0" borderId="33" xfId="0" applyFont="1" applyFill="1" applyBorder="1" applyAlignment="1" applyProtection="1">
      <alignment horizontal="left" vertical="center"/>
      <protection/>
    </xf>
    <xf numFmtId="0" fontId="2" fillId="0" borderId="35" xfId="0" applyFont="1" applyFill="1" applyBorder="1" applyAlignment="1" applyProtection="1">
      <alignment horizontal="center" vertical="center" wrapText="1"/>
      <protection/>
    </xf>
    <xf numFmtId="0" fontId="2" fillId="0" borderId="33"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textRotation="90" wrapText="1"/>
      <protection/>
    </xf>
    <xf numFmtId="0" fontId="4" fillId="0" borderId="44" xfId="0" applyFont="1" applyFill="1" applyBorder="1" applyAlignment="1" applyProtection="1">
      <alignment horizontal="center" vertical="center" textRotation="90" wrapText="1"/>
      <protection/>
    </xf>
    <xf numFmtId="0" fontId="4" fillId="0" borderId="54" xfId="0" applyFont="1" applyFill="1" applyBorder="1" applyAlignment="1" applyProtection="1">
      <alignment horizontal="center" vertical="center" textRotation="90" wrapText="1"/>
      <protection/>
    </xf>
    <xf numFmtId="0" fontId="4" fillId="0" borderId="15"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3" fillId="0" borderId="35"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protection/>
    </xf>
    <xf numFmtId="0" fontId="2" fillId="0" borderId="19" xfId="0"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center" wrapText="1"/>
      <protection/>
    </xf>
    <xf numFmtId="0" fontId="3" fillId="0" borderId="34" xfId="0" applyFont="1" applyFill="1" applyBorder="1" applyAlignment="1" applyProtection="1">
      <alignment horizontal="center" vertical="center" textRotation="90" wrapText="1"/>
      <protection/>
    </xf>
    <xf numFmtId="0" fontId="3" fillId="0" borderId="39" xfId="0" applyFont="1" applyFill="1" applyBorder="1" applyAlignment="1" applyProtection="1">
      <alignment horizontal="center" vertical="center" textRotation="90" wrapText="1"/>
      <protection/>
    </xf>
    <xf numFmtId="0" fontId="3" fillId="0" borderId="47" xfId="0" applyFont="1" applyFill="1" applyBorder="1" applyAlignment="1" applyProtection="1">
      <alignment horizontal="center" vertical="center" textRotation="90" wrapText="1"/>
      <protection/>
    </xf>
    <xf numFmtId="0" fontId="3" fillId="0" borderId="44" xfId="0" applyFont="1" applyFill="1" applyBorder="1" applyAlignment="1" applyProtection="1">
      <alignment horizontal="center" vertical="center" textRotation="90" wrapText="1"/>
      <protection/>
    </xf>
    <xf numFmtId="0" fontId="3" fillId="0" borderId="46" xfId="0" applyFont="1" applyFill="1" applyBorder="1" applyAlignment="1" applyProtection="1">
      <alignment horizontal="center" vertical="center" textRotation="90" wrapText="1"/>
      <protection/>
    </xf>
    <xf numFmtId="0" fontId="3" fillId="0" borderId="54" xfId="0" applyFont="1" applyFill="1" applyBorder="1" applyAlignment="1" applyProtection="1">
      <alignment horizontal="center" vertical="center" textRotation="90" wrapText="1"/>
      <protection/>
    </xf>
    <xf numFmtId="0" fontId="0" fillId="0" borderId="12"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89" fillId="0" borderId="71" xfId="0" applyFont="1" applyFill="1" applyBorder="1" applyAlignment="1" applyProtection="1">
      <alignment horizontal="center" vertical="center" wrapText="1"/>
      <protection/>
    </xf>
    <xf numFmtId="0" fontId="89" fillId="0" borderId="73" xfId="0" applyFont="1" applyFill="1" applyBorder="1" applyAlignment="1" applyProtection="1">
      <alignment horizontal="center" vertical="center" wrapText="1"/>
      <protection/>
    </xf>
    <xf numFmtId="0" fontId="89" fillId="0" borderId="71" xfId="0" applyFont="1" applyFill="1" applyBorder="1" applyAlignment="1" applyProtection="1">
      <alignment horizontal="center" vertical="center"/>
      <protection/>
    </xf>
    <xf numFmtId="0" fontId="89" fillId="0" borderId="73" xfId="0" applyFont="1" applyFill="1" applyBorder="1" applyAlignment="1" applyProtection="1">
      <alignment horizontal="center" vertical="center"/>
      <protection/>
    </xf>
    <xf numFmtId="0" fontId="94" fillId="0" borderId="59" xfId="0" applyFont="1" applyFill="1" applyBorder="1" applyAlignment="1" applyProtection="1">
      <alignment horizontal="center" vertical="center" wrapText="1"/>
      <protection/>
    </xf>
    <xf numFmtId="0" fontId="94" fillId="0" borderId="70" xfId="0" applyFont="1" applyFill="1" applyBorder="1" applyAlignment="1" applyProtection="1">
      <alignment horizontal="center" vertical="center" wrapText="1"/>
      <protection/>
    </xf>
    <xf numFmtId="0" fontId="0" fillId="0" borderId="70" xfId="0"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11" fillId="0" borderId="30" xfId="0" applyFont="1" applyFill="1" applyBorder="1" applyAlignment="1" applyProtection="1">
      <alignment horizontal="center" vertical="center" textRotation="90"/>
      <protection/>
    </xf>
    <xf numFmtId="0" fontId="11" fillId="0" borderId="24" xfId="0" applyFont="1" applyFill="1" applyBorder="1" applyAlignment="1" applyProtection="1">
      <alignment horizontal="center" vertical="center" textRotation="90"/>
      <protection/>
    </xf>
    <xf numFmtId="1" fontId="3" fillId="0" borderId="67" xfId="0" applyNumberFormat="1" applyFont="1" applyFill="1" applyBorder="1" applyAlignment="1" applyProtection="1">
      <alignment horizontal="center" vertical="center"/>
      <protection/>
    </xf>
    <xf numFmtId="1" fontId="3" fillId="0" borderId="69" xfId="0" applyNumberFormat="1" applyFont="1" applyFill="1" applyBorder="1" applyAlignment="1" applyProtection="1">
      <alignment horizontal="center" vertical="center"/>
      <protection/>
    </xf>
    <xf numFmtId="1" fontId="3" fillId="0" borderId="55" xfId="0" applyNumberFormat="1" applyFont="1" applyFill="1" applyBorder="1" applyAlignment="1" applyProtection="1">
      <alignment horizontal="center" vertical="center"/>
      <protection/>
    </xf>
    <xf numFmtId="1" fontId="3" fillId="0" borderId="70" xfId="0" applyNumberFormat="1" applyFont="1" applyFill="1" applyBorder="1" applyAlignment="1" applyProtection="1">
      <alignment horizontal="center" vertical="center"/>
      <protection/>
    </xf>
    <xf numFmtId="0" fontId="2" fillId="0" borderId="34" xfId="0" applyFont="1" applyFill="1" applyBorder="1" applyAlignment="1" applyProtection="1">
      <alignment horizontal="left" vertical="center"/>
      <protection/>
    </xf>
    <xf numFmtId="0" fontId="2" fillId="0" borderId="64" xfId="0" applyFont="1" applyFill="1" applyBorder="1" applyAlignment="1" applyProtection="1">
      <alignment horizontal="left" vertical="center"/>
      <protection/>
    </xf>
    <xf numFmtId="0" fontId="2" fillId="0" borderId="71" xfId="0" applyFont="1" applyFill="1" applyBorder="1" applyAlignment="1" applyProtection="1">
      <alignment horizontal="left" vertical="center"/>
      <protection/>
    </xf>
    <xf numFmtId="0" fontId="2" fillId="0" borderId="4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72"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18" xfId="0" applyFont="1" applyFill="1" applyBorder="1" applyAlignment="1" applyProtection="1">
      <alignment horizontal="left" vertical="center"/>
      <protection/>
    </xf>
    <xf numFmtId="0" fontId="2" fillId="0" borderId="51" xfId="0" applyFont="1" applyFill="1" applyBorder="1" applyAlignment="1" applyProtection="1">
      <alignment horizontal="left" vertical="center"/>
      <protection/>
    </xf>
    <xf numFmtId="0" fontId="0" fillId="0" borderId="64" xfId="0" applyFill="1" applyBorder="1" applyAlignment="1" applyProtection="1">
      <alignment horizontal="left" vertical="center"/>
      <protection/>
    </xf>
    <xf numFmtId="0" fontId="0" fillId="0" borderId="71" xfId="0" applyFill="1" applyBorder="1" applyAlignment="1" applyProtection="1">
      <alignment horizontal="left" vertical="center"/>
      <protection/>
    </xf>
    <xf numFmtId="0" fontId="0" fillId="0" borderId="47" xfId="0" applyFill="1" applyBorder="1" applyAlignment="1" applyProtection="1">
      <alignment horizontal="left" vertical="center"/>
      <protection/>
    </xf>
    <xf numFmtId="0" fontId="0" fillId="0" borderId="0" xfId="0" applyFill="1" applyAlignment="1" applyProtection="1">
      <alignment horizontal="left" vertical="center"/>
      <protection/>
    </xf>
    <xf numFmtId="0" fontId="0" fillId="0" borderId="72" xfId="0" applyFill="1" applyBorder="1" applyAlignment="1" applyProtection="1">
      <alignment horizontal="left" vertical="center"/>
      <protection/>
    </xf>
    <xf numFmtId="0" fontId="0" fillId="0" borderId="17" xfId="0" applyFill="1" applyBorder="1" applyAlignment="1" applyProtection="1">
      <alignment horizontal="left" vertical="center"/>
      <protection/>
    </xf>
    <xf numFmtId="0" fontId="0" fillId="0" borderId="18" xfId="0" applyFill="1" applyBorder="1" applyAlignment="1" applyProtection="1">
      <alignment horizontal="left" vertical="center"/>
      <protection/>
    </xf>
    <xf numFmtId="0" fontId="0" fillId="0" borderId="51" xfId="0" applyFill="1" applyBorder="1" applyAlignment="1" applyProtection="1">
      <alignment horizontal="left" vertical="center"/>
      <protection/>
    </xf>
    <xf numFmtId="0" fontId="0" fillId="0" borderId="0" xfId="0" applyFill="1" applyBorder="1" applyAlignment="1" applyProtection="1">
      <alignment horizontal="left" vertical="center"/>
      <protection/>
    </xf>
    <xf numFmtId="0" fontId="2" fillId="0" borderId="69" xfId="0" applyFont="1" applyFill="1" applyBorder="1" applyAlignment="1" applyProtection="1">
      <alignment horizontal="center" vertical="center"/>
      <protection/>
    </xf>
    <xf numFmtId="0" fontId="2" fillId="0" borderId="70" xfId="0" applyFont="1" applyFill="1" applyBorder="1" applyAlignment="1" applyProtection="1">
      <alignment horizontal="center" vertical="center"/>
      <protection/>
    </xf>
    <xf numFmtId="0" fontId="2" fillId="0" borderId="39" xfId="0" applyFont="1" applyFill="1" applyBorder="1" applyAlignment="1" applyProtection="1">
      <alignment horizontal="center" vertical="center" textRotation="90" wrapText="1"/>
      <protection/>
    </xf>
    <xf numFmtId="0" fontId="2" fillId="0" borderId="44" xfId="0" applyFont="1" applyFill="1" applyBorder="1" applyAlignment="1" applyProtection="1">
      <alignment horizontal="center" vertical="center" textRotation="90" wrapText="1"/>
      <protection/>
    </xf>
    <xf numFmtId="0" fontId="2" fillId="0" borderId="54" xfId="0" applyFont="1" applyFill="1" applyBorder="1" applyAlignment="1" applyProtection="1">
      <alignment horizontal="center" vertical="center" textRotation="90" wrapText="1"/>
      <protection/>
    </xf>
    <xf numFmtId="0" fontId="2" fillId="0" borderId="54" xfId="0" applyFont="1" applyFill="1" applyBorder="1" applyAlignment="1" applyProtection="1">
      <alignment horizontal="center" vertical="center" wrapText="1"/>
      <protection/>
    </xf>
    <xf numFmtId="0" fontId="11" fillId="0" borderId="30" xfId="0" applyFont="1" applyFill="1" applyBorder="1" applyAlignment="1" applyProtection="1">
      <alignment horizontal="center" vertical="center" textRotation="90" wrapText="1"/>
      <protection/>
    </xf>
    <xf numFmtId="0" fontId="11" fillId="0" borderId="24" xfId="0" applyFont="1" applyFill="1" applyBorder="1" applyAlignment="1" applyProtection="1">
      <alignment horizontal="center" vertical="center" textRotation="90" wrapText="1"/>
      <protection/>
    </xf>
    <xf numFmtId="0" fontId="11" fillId="0" borderId="28" xfId="0" applyFont="1" applyFill="1" applyBorder="1" applyAlignment="1" applyProtection="1">
      <alignment horizontal="center" vertical="center" textRotation="90" wrapText="1"/>
      <protection/>
    </xf>
    <xf numFmtId="0" fontId="3" fillId="0" borderId="33" xfId="0" applyFont="1" applyFill="1" applyBorder="1" applyAlignment="1" applyProtection="1">
      <alignment horizontal="center" vertical="center" wrapText="1"/>
      <protection/>
    </xf>
    <xf numFmtId="0" fontId="3" fillId="0" borderId="50" xfId="0" applyFont="1" applyFill="1" applyBorder="1" applyAlignment="1" applyProtection="1">
      <alignment horizontal="center" vertical="center"/>
      <protection/>
    </xf>
    <xf numFmtId="1" fontId="2" fillId="0" borderId="35" xfId="0" applyNumberFormat="1" applyFont="1" applyFill="1" applyBorder="1" applyAlignment="1" applyProtection="1">
      <alignment horizontal="left" vertical="center"/>
      <protection/>
    </xf>
    <xf numFmtId="1" fontId="2" fillId="0" borderId="33" xfId="0" applyNumberFormat="1" applyFont="1" applyFill="1" applyBorder="1" applyAlignment="1" applyProtection="1">
      <alignment horizontal="left" vertical="center"/>
      <protection/>
    </xf>
    <xf numFmtId="1" fontId="2" fillId="0" borderId="34" xfId="0" applyNumberFormat="1" applyFont="1" applyFill="1" applyBorder="1" applyAlignment="1" applyProtection="1">
      <alignment horizontal="center" vertical="center"/>
      <protection/>
    </xf>
    <xf numFmtId="1" fontId="2" fillId="0" borderId="71" xfId="0" applyNumberFormat="1" applyFont="1" applyFill="1" applyBorder="1" applyAlignment="1" applyProtection="1">
      <alignment horizontal="center" vertical="center"/>
      <protection/>
    </xf>
    <xf numFmtId="1" fontId="2" fillId="0" borderId="47" xfId="0" applyNumberFormat="1" applyFont="1" applyFill="1" applyBorder="1" applyAlignment="1" applyProtection="1">
      <alignment horizontal="center" vertical="center"/>
      <protection/>
    </xf>
    <xf numFmtId="1" fontId="2" fillId="0" borderId="72" xfId="0" applyNumberFormat="1" applyFont="1" applyFill="1" applyBorder="1" applyAlignment="1" applyProtection="1">
      <alignment horizontal="center" vertical="center"/>
      <protection/>
    </xf>
    <xf numFmtId="1" fontId="2" fillId="0" borderId="46" xfId="0" applyNumberFormat="1" applyFont="1" applyFill="1" applyBorder="1" applyAlignment="1" applyProtection="1">
      <alignment horizontal="center" vertical="center"/>
      <protection/>
    </xf>
    <xf numFmtId="1" fontId="2" fillId="0" borderId="73" xfId="0" applyNumberFormat="1" applyFont="1" applyFill="1" applyBorder="1" applyAlignment="1" applyProtection="1">
      <alignment horizontal="center" vertical="center"/>
      <protection/>
    </xf>
    <xf numFmtId="0" fontId="0" fillId="0" borderId="12" xfId="0" applyFont="1" applyFill="1" applyBorder="1" applyAlignment="1" applyProtection="1">
      <alignment horizontal="left" vertical="center"/>
      <protection/>
    </xf>
    <xf numFmtId="0" fontId="2" fillId="0" borderId="24"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wrapText="1"/>
      <protection/>
    </xf>
    <xf numFmtId="0" fontId="2" fillId="0" borderId="36"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49" xfId="0" applyFont="1" applyFill="1" applyBorder="1" applyAlignment="1" applyProtection="1">
      <alignment horizontal="center" vertical="center" wrapText="1"/>
      <protection/>
    </xf>
    <xf numFmtId="0" fontId="2" fillId="0" borderId="64" xfId="0" applyFont="1" applyFill="1" applyBorder="1" applyAlignment="1" applyProtection="1">
      <alignment horizontal="left" vertical="center" wrapText="1"/>
      <protection/>
    </xf>
    <xf numFmtId="49" fontId="2" fillId="0" borderId="39" xfId="0" applyNumberFormat="1" applyFont="1" applyFill="1" applyBorder="1" applyAlignment="1" applyProtection="1">
      <alignment horizontal="center" vertical="center" textRotation="90" readingOrder="1"/>
      <protection/>
    </xf>
    <xf numFmtId="49" fontId="2" fillId="0" borderId="44" xfId="0" applyNumberFormat="1" applyFont="1" applyFill="1" applyBorder="1" applyAlignment="1" applyProtection="1">
      <alignment horizontal="center" vertical="center" textRotation="90" readingOrder="1"/>
      <protection/>
    </xf>
    <xf numFmtId="49" fontId="2" fillId="0" borderId="54" xfId="0" applyNumberFormat="1" applyFont="1" applyFill="1" applyBorder="1" applyAlignment="1" applyProtection="1">
      <alignment horizontal="center" vertical="center" textRotation="90" readingOrder="1"/>
      <protection/>
    </xf>
    <xf numFmtId="0" fontId="2" fillId="0" borderId="56" xfId="0" applyFont="1" applyFill="1" applyBorder="1" applyAlignment="1" applyProtection="1">
      <alignment horizontal="center" vertical="center" textRotation="90" wrapText="1"/>
      <protection/>
    </xf>
    <xf numFmtId="0" fontId="2" fillId="0" borderId="55" xfId="0" applyFont="1" applyFill="1" applyBorder="1" applyAlignment="1" applyProtection="1">
      <alignment horizontal="center" vertical="center" textRotation="90" wrapText="1"/>
      <protection/>
    </xf>
    <xf numFmtId="0" fontId="2" fillId="0" borderId="58" xfId="0" applyFont="1" applyFill="1" applyBorder="1" applyAlignment="1" applyProtection="1">
      <alignment horizontal="center" vertical="center" textRotation="90" wrapText="1"/>
      <protection/>
    </xf>
    <xf numFmtId="0" fontId="2" fillId="0" borderId="45" xfId="0" applyFont="1" applyFill="1" applyBorder="1" applyAlignment="1" applyProtection="1">
      <alignment horizontal="center" vertical="center" textRotation="90" wrapText="1"/>
      <protection/>
    </xf>
    <xf numFmtId="1" fontId="2" fillId="0" borderId="15" xfId="0" applyNumberFormat="1" applyFont="1" applyFill="1" applyBorder="1" applyAlignment="1" applyProtection="1">
      <alignment horizontal="left" vertical="center"/>
      <protection/>
    </xf>
    <xf numFmtId="1" fontId="2" fillId="0" borderId="10" xfId="0" applyNumberFormat="1" applyFont="1" applyFill="1" applyBorder="1" applyAlignment="1" applyProtection="1">
      <alignment horizontal="left" vertical="center"/>
      <protection/>
    </xf>
    <xf numFmtId="1" fontId="2" fillId="0" borderId="19" xfId="0" applyNumberFormat="1" applyFont="1" applyFill="1" applyBorder="1" applyAlignment="1" applyProtection="1">
      <alignment horizontal="left" vertical="center"/>
      <protection/>
    </xf>
    <xf numFmtId="0" fontId="2" fillId="0" borderId="15"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2" fillId="0" borderId="21"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36" xfId="0" applyFont="1" applyFill="1" applyBorder="1" applyAlignment="1" applyProtection="1">
      <alignment horizontal="left" vertical="center" wrapText="1"/>
      <protection/>
    </xf>
    <xf numFmtId="0" fontId="0" fillId="0" borderId="33" xfId="0" applyFont="1" applyFill="1" applyBorder="1" applyAlignment="1" applyProtection="1">
      <alignment horizontal="left" vertical="center"/>
      <protection/>
    </xf>
    <xf numFmtId="0" fontId="0" fillId="0" borderId="50" xfId="0" applyFont="1" applyFill="1" applyBorder="1" applyAlignment="1" applyProtection="1">
      <alignment horizontal="left" vertical="center"/>
      <protection/>
    </xf>
    <xf numFmtId="0" fontId="3" fillId="0" borderId="39" xfId="0" applyFont="1" applyFill="1" applyBorder="1" applyAlignment="1" applyProtection="1">
      <alignment horizontal="center" vertical="center"/>
      <protection/>
    </xf>
    <xf numFmtId="0" fontId="3" fillId="0" borderId="54" xfId="0" applyFont="1" applyFill="1" applyBorder="1" applyAlignment="1" applyProtection="1">
      <alignment horizontal="center" vertical="center"/>
      <protection/>
    </xf>
    <xf numFmtId="0" fontId="2" fillId="0" borderId="70" xfId="0" applyFont="1" applyFill="1" applyBorder="1" applyAlignment="1" applyProtection="1">
      <alignment horizontal="center" vertical="center" wrapText="1"/>
      <protection/>
    </xf>
    <xf numFmtId="1" fontId="2" fillId="0" borderId="20" xfId="0" applyNumberFormat="1" applyFont="1" applyFill="1" applyBorder="1" applyAlignment="1" applyProtection="1">
      <alignment horizontal="left" vertical="center"/>
      <protection/>
    </xf>
    <xf numFmtId="0" fontId="0" fillId="0" borderId="14" xfId="0" applyFont="1" applyFill="1" applyBorder="1" applyAlignment="1" applyProtection="1">
      <alignment horizontal="left" vertical="center"/>
      <protection/>
    </xf>
    <xf numFmtId="0" fontId="4" fillId="0" borderId="39" xfId="0" applyFont="1" applyFill="1" applyBorder="1" applyAlignment="1" applyProtection="1">
      <alignment horizontal="center" vertical="center" wrapText="1"/>
      <protection/>
    </xf>
    <xf numFmtId="0" fontId="4" fillId="0" borderId="44" xfId="0" applyFont="1" applyFill="1" applyBorder="1" applyAlignment="1" applyProtection="1">
      <alignment horizontal="center" vertical="center" wrapText="1"/>
      <protection/>
    </xf>
    <xf numFmtId="0" fontId="4" fillId="0" borderId="54" xfId="0" applyFont="1" applyFill="1" applyBorder="1" applyAlignment="1" applyProtection="1">
      <alignment horizontal="center" vertical="center" wrapText="1"/>
      <protection/>
    </xf>
    <xf numFmtId="0" fontId="11" fillId="0" borderId="35" xfId="0" applyFont="1" applyFill="1" applyBorder="1" applyAlignment="1" applyProtection="1">
      <alignment horizontal="center" vertical="center"/>
      <protection/>
    </xf>
    <xf numFmtId="0" fontId="11" fillId="0" borderId="33" xfId="0" applyFont="1" applyFill="1" applyBorder="1" applyAlignment="1" applyProtection="1">
      <alignment horizontal="center" vertical="center"/>
      <protection/>
    </xf>
    <xf numFmtId="0" fontId="11" fillId="0" borderId="50" xfId="0" applyFont="1" applyFill="1" applyBorder="1" applyAlignment="1" applyProtection="1">
      <alignment horizontal="center" vertical="center"/>
      <protection/>
    </xf>
    <xf numFmtId="0" fontId="4" fillId="0" borderId="34" xfId="0" applyFont="1" applyFill="1" applyBorder="1" applyAlignment="1" applyProtection="1">
      <alignment horizontal="center" vertical="center" textRotation="90" wrapText="1" shrinkToFit="1"/>
      <protection/>
    </xf>
    <xf numFmtId="0" fontId="4" fillId="0" borderId="47" xfId="0" applyFont="1" applyFill="1" applyBorder="1" applyAlignment="1" applyProtection="1">
      <alignment horizontal="center" vertical="center" textRotation="90" wrapText="1" shrinkToFit="1"/>
      <protection/>
    </xf>
    <xf numFmtId="0" fontId="2" fillId="0" borderId="34" xfId="0" applyFont="1" applyFill="1" applyBorder="1" applyAlignment="1" applyProtection="1">
      <alignment horizontal="left" vertical="center" wrapText="1"/>
      <protection/>
    </xf>
    <xf numFmtId="0" fontId="2" fillId="0" borderId="39"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0" fontId="3" fillId="0" borderId="33" xfId="0" applyFont="1" applyFill="1" applyBorder="1" applyAlignment="1" applyProtection="1">
      <alignment horizontal="left" vertical="center" wrapText="1"/>
      <protection/>
    </xf>
    <xf numFmtId="0" fontId="3" fillId="0" borderId="50"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protection/>
    </xf>
    <xf numFmtId="0" fontId="2" fillId="0" borderId="46" xfId="0" applyFont="1" applyFill="1" applyBorder="1" applyAlignment="1" applyProtection="1">
      <alignment horizontal="left" vertical="center"/>
      <protection/>
    </xf>
    <xf numFmtId="0" fontId="2" fillId="0" borderId="37" xfId="0" applyFont="1" applyFill="1" applyBorder="1" applyAlignment="1" applyProtection="1">
      <alignment horizontal="left" vertical="center"/>
      <protection/>
    </xf>
    <xf numFmtId="0" fontId="2" fillId="0" borderId="54" xfId="0" applyFont="1" applyFill="1" applyBorder="1" applyAlignment="1" applyProtection="1">
      <alignment horizontal="left" vertical="center"/>
      <protection/>
    </xf>
    <xf numFmtId="0" fontId="2" fillId="0" borderId="50" xfId="0" applyFont="1" applyFill="1" applyBorder="1" applyAlignment="1" applyProtection="1">
      <alignment horizontal="left" vertical="center"/>
      <protection/>
    </xf>
    <xf numFmtId="0" fontId="2" fillId="0" borderId="31"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protection/>
    </xf>
    <xf numFmtId="0" fontId="4" fillId="0" borderId="30"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4" fillId="0" borderId="35"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protection/>
    </xf>
    <xf numFmtId="0" fontId="2" fillId="0" borderId="56" xfId="0" applyFont="1" applyFill="1" applyBorder="1" applyAlignment="1" applyProtection="1">
      <alignment horizontal="center" vertical="center" wrapText="1"/>
      <protection/>
    </xf>
    <xf numFmtId="0" fontId="2" fillId="0" borderId="40" xfId="0" applyFont="1" applyFill="1" applyBorder="1" applyAlignment="1" applyProtection="1">
      <alignment horizontal="center" vertical="center" wrapText="1"/>
      <protection/>
    </xf>
    <xf numFmtId="0" fontId="2" fillId="0" borderId="58"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0" fontId="2" fillId="0" borderId="45" xfId="0" applyFont="1" applyFill="1" applyBorder="1" applyAlignment="1" applyProtection="1">
      <alignment horizontal="center" vertical="center" wrapText="1"/>
      <protection/>
    </xf>
    <xf numFmtId="0" fontId="2" fillId="0" borderId="42" xfId="0" applyFont="1" applyFill="1" applyBorder="1" applyAlignment="1" applyProtection="1">
      <alignment horizontal="center" vertical="center" wrapText="1"/>
      <protection/>
    </xf>
    <xf numFmtId="0" fontId="4" fillId="0" borderId="35" xfId="0" applyFont="1" applyFill="1" applyBorder="1" applyAlignment="1" applyProtection="1">
      <alignment horizontal="center"/>
      <protection/>
    </xf>
    <xf numFmtId="0" fontId="4" fillId="0" borderId="33" xfId="0" applyFont="1" applyFill="1" applyBorder="1" applyAlignment="1" applyProtection="1">
      <alignment horizontal="center"/>
      <protection/>
    </xf>
    <xf numFmtId="0" fontId="4" fillId="0" borderId="50" xfId="0" applyFont="1" applyFill="1" applyBorder="1" applyAlignment="1" applyProtection="1">
      <alignment horizontal="center"/>
      <protection/>
    </xf>
    <xf numFmtId="0" fontId="3" fillId="0" borderId="35" xfId="0" applyFont="1" applyFill="1" applyBorder="1" applyAlignment="1" applyProtection="1">
      <alignment horizontal="left" vertical="center"/>
      <protection/>
    </xf>
    <xf numFmtId="0" fontId="3" fillId="0" borderId="33" xfId="0" applyFont="1" applyFill="1" applyBorder="1" applyAlignment="1" applyProtection="1">
      <alignment horizontal="left" vertical="center"/>
      <protection/>
    </xf>
    <xf numFmtId="0" fontId="11" fillId="0" borderId="59" xfId="0" applyFont="1" applyFill="1" applyBorder="1" applyAlignment="1" applyProtection="1">
      <alignment horizontal="center" vertical="center" wrapText="1"/>
      <protection/>
    </xf>
    <xf numFmtId="0" fontId="11" fillId="0" borderId="69" xfId="0" applyFont="1" applyFill="1" applyBorder="1" applyAlignment="1" applyProtection="1">
      <alignment horizontal="center" vertical="center" wrapText="1"/>
      <protection/>
    </xf>
    <xf numFmtId="0" fontId="11" fillId="0" borderId="70"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textRotation="90" wrapText="1"/>
      <protection/>
    </xf>
    <xf numFmtId="0" fontId="3" fillId="0" borderId="23" xfId="0" applyFont="1" applyFill="1" applyBorder="1" applyAlignment="1" applyProtection="1">
      <alignment horizontal="center" vertical="center" textRotation="90" wrapText="1"/>
      <protection/>
    </xf>
    <xf numFmtId="0" fontId="3" fillId="0" borderId="26" xfId="0" applyFont="1" applyFill="1" applyBorder="1" applyAlignment="1" applyProtection="1">
      <alignment horizontal="center" vertical="center" textRotation="90" wrapText="1"/>
      <protection/>
    </xf>
    <xf numFmtId="0" fontId="0" fillId="0" borderId="30" xfId="0" applyFont="1" applyFill="1" applyBorder="1" applyAlignment="1" applyProtection="1">
      <alignment horizontal="center" vertical="center" textRotation="90"/>
      <protection/>
    </xf>
    <xf numFmtId="0" fontId="0" fillId="0" borderId="24" xfId="0" applyFont="1" applyFill="1" applyBorder="1" applyAlignment="1" applyProtection="1">
      <alignment horizontal="center" vertical="center" textRotation="90"/>
      <protection/>
    </xf>
    <xf numFmtId="0" fontId="0" fillId="0" borderId="28" xfId="0" applyFont="1" applyFill="1" applyBorder="1" applyAlignment="1" applyProtection="1">
      <alignment horizontal="center" vertical="center" textRotation="90"/>
      <protection/>
    </xf>
    <xf numFmtId="0" fontId="11" fillId="0" borderId="54" xfId="0" applyFont="1" applyFill="1" applyBorder="1" applyAlignment="1" applyProtection="1">
      <alignment horizontal="center" vertical="center" textRotation="90" wrapText="1"/>
      <protection/>
    </xf>
    <xf numFmtId="0" fontId="2" fillId="0" borderId="67" xfId="0" applyFont="1" applyFill="1" applyBorder="1" applyAlignment="1" applyProtection="1">
      <alignment horizontal="center" vertical="center" textRotation="90" wrapText="1"/>
      <protection/>
    </xf>
    <xf numFmtId="0" fontId="2" fillId="0" borderId="35" xfId="0" applyFont="1" applyFill="1" applyBorder="1" applyAlignment="1" applyProtection="1">
      <alignment horizontal="left" vertical="center" wrapText="1"/>
      <protection/>
    </xf>
    <xf numFmtId="0" fontId="2" fillId="0" borderId="33" xfId="0" applyFont="1" applyFill="1" applyBorder="1" applyAlignment="1" applyProtection="1">
      <alignment horizontal="left" vertical="center" wrapText="1"/>
      <protection/>
    </xf>
    <xf numFmtId="0" fontId="2" fillId="0" borderId="14" xfId="0" applyFont="1" applyFill="1" applyBorder="1" applyAlignment="1" applyProtection="1">
      <alignment horizontal="left"/>
      <protection/>
    </xf>
    <xf numFmtId="1" fontId="2" fillId="0" borderId="16" xfId="0" applyNumberFormat="1" applyFont="1" applyFill="1" applyBorder="1" applyAlignment="1" applyProtection="1">
      <alignment horizontal="left" vertical="center"/>
      <protection/>
    </xf>
    <xf numFmtId="0" fontId="4" fillId="0" borderId="64" xfId="0" applyFont="1" applyFill="1" applyBorder="1" applyAlignment="1" applyProtection="1">
      <alignment horizontal="center" vertical="center" textRotation="90" wrapText="1"/>
      <protection/>
    </xf>
    <xf numFmtId="0" fontId="4" fillId="0" borderId="0" xfId="0" applyFont="1" applyFill="1" applyBorder="1" applyAlignment="1" applyProtection="1">
      <alignment horizontal="center" vertical="center" textRotation="90" wrapText="1"/>
      <protection/>
    </xf>
    <xf numFmtId="0" fontId="4" fillId="0" borderId="37" xfId="0" applyFont="1" applyFill="1" applyBorder="1" applyAlignment="1" applyProtection="1">
      <alignment horizontal="center" vertical="center" textRotation="90" wrapText="1"/>
      <protection/>
    </xf>
    <xf numFmtId="0" fontId="2" fillId="0" borderId="25"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89" fillId="0" borderId="34" xfId="0" applyFont="1" applyFill="1" applyBorder="1" applyAlignment="1" applyProtection="1">
      <alignment horizontal="center" vertical="center"/>
      <protection/>
    </xf>
    <xf numFmtId="0" fontId="89" fillId="0" borderId="64" xfId="0" applyFont="1" applyFill="1" applyBorder="1" applyAlignment="1" applyProtection="1">
      <alignment horizontal="center" vertical="center"/>
      <protection/>
    </xf>
    <xf numFmtId="0" fontId="89" fillId="0" borderId="47" xfId="0" applyFont="1" applyFill="1" applyBorder="1" applyAlignment="1" applyProtection="1">
      <alignment horizontal="center" vertical="center"/>
      <protection/>
    </xf>
    <xf numFmtId="0" fontId="89" fillId="0" borderId="0" xfId="0" applyFont="1" applyFill="1" applyBorder="1" applyAlignment="1" applyProtection="1">
      <alignment horizontal="center" vertical="center"/>
      <protection/>
    </xf>
    <xf numFmtId="0" fontId="89" fillId="0" borderId="46" xfId="0" applyFont="1" applyFill="1" applyBorder="1" applyAlignment="1" applyProtection="1">
      <alignment horizontal="center" vertical="center"/>
      <protection/>
    </xf>
    <xf numFmtId="0" fontId="89" fillId="0" borderId="37" xfId="0" applyFont="1" applyFill="1" applyBorder="1" applyAlignment="1" applyProtection="1">
      <alignment horizontal="center" vertical="center"/>
      <protection/>
    </xf>
    <xf numFmtId="0" fontId="0" fillId="0" borderId="59" xfId="0" applyFont="1" applyFill="1" applyBorder="1" applyAlignment="1" applyProtection="1">
      <alignment horizontal="center" vertical="center" wrapText="1"/>
      <protection/>
    </xf>
    <xf numFmtId="0" fontId="0" fillId="0" borderId="55" xfId="0" applyFont="1" applyFill="1" applyBorder="1" applyAlignment="1" applyProtection="1">
      <alignment horizontal="center" vertical="center" wrapText="1"/>
      <protection/>
    </xf>
    <xf numFmtId="0" fontId="2" fillId="0" borderId="67"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90" fillId="0" borderId="30" xfId="0" applyFont="1" applyFill="1" applyBorder="1" applyAlignment="1" applyProtection="1">
      <alignment horizontal="center" vertical="center" textRotation="90" wrapText="1"/>
      <protection/>
    </xf>
    <xf numFmtId="0" fontId="90" fillId="0" borderId="24" xfId="0" applyFont="1" applyFill="1" applyBorder="1" applyAlignment="1" applyProtection="1">
      <alignment horizontal="center" vertical="center" textRotation="90" wrapText="1"/>
      <protection/>
    </xf>
    <xf numFmtId="0" fontId="90" fillId="0" borderId="28" xfId="0" applyFont="1" applyFill="1" applyBorder="1" applyAlignment="1" applyProtection="1">
      <alignment horizontal="center" vertical="center" textRotation="90" wrapText="1"/>
      <protection/>
    </xf>
    <xf numFmtId="0" fontId="90" fillId="0" borderId="0" xfId="0" applyFont="1" applyFill="1" applyAlignment="1" applyProtection="1">
      <alignment horizontal="right"/>
      <protection/>
    </xf>
    <xf numFmtId="0" fontId="90" fillId="0" borderId="0" xfId="0" applyFont="1" applyFill="1" applyBorder="1" applyAlignment="1" applyProtection="1">
      <alignment horizontal="right" wrapText="1"/>
      <protection/>
    </xf>
    <xf numFmtId="0" fontId="90" fillId="0" borderId="35" xfId="54" applyFont="1" applyFill="1" applyBorder="1" applyAlignment="1" applyProtection="1">
      <alignment horizontal="center"/>
      <protection/>
    </xf>
    <xf numFmtId="0" fontId="90" fillId="0" borderId="33" xfId="54" applyFont="1" applyFill="1" applyBorder="1" applyAlignment="1" applyProtection="1">
      <alignment horizontal="center"/>
      <protection/>
    </xf>
    <xf numFmtId="0" fontId="90" fillId="0" borderId="50" xfId="54" applyFont="1" applyFill="1" applyBorder="1" applyAlignment="1" applyProtection="1">
      <alignment horizontal="center"/>
      <protection/>
    </xf>
    <xf numFmtId="0" fontId="3" fillId="0" borderId="34" xfId="54" applyFont="1" applyFill="1" applyBorder="1" applyAlignment="1" applyProtection="1">
      <alignment horizontal="center" vertical="center"/>
      <protection/>
    </xf>
    <xf numFmtId="0" fontId="3" fillId="0" borderId="64" xfId="54" applyFont="1" applyFill="1" applyBorder="1" applyAlignment="1" applyProtection="1">
      <alignment horizontal="center" vertical="center"/>
      <protection/>
    </xf>
    <xf numFmtId="0" fontId="3" fillId="0" borderId="39" xfId="54" applyFont="1" applyFill="1" applyBorder="1" applyAlignment="1" applyProtection="1">
      <alignment horizontal="center" vertical="center"/>
      <protection/>
    </xf>
    <xf numFmtId="0" fontId="3" fillId="0" borderId="47" xfId="54" applyFont="1" applyFill="1" applyBorder="1" applyAlignment="1" applyProtection="1">
      <alignment horizontal="center" vertical="center"/>
      <protection/>
    </xf>
    <xf numFmtId="0" fontId="3" fillId="0" borderId="0" xfId="54" applyFont="1" applyFill="1" applyBorder="1" applyAlignment="1" applyProtection="1">
      <alignment horizontal="center" vertical="center"/>
      <protection/>
    </xf>
    <xf numFmtId="0" fontId="3" fillId="0" borderId="44" xfId="54" applyFont="1" applyFill="1" applyBorder="1" applyAlignment="1" applyProtection="1">
      <alignment horizontal="center" vertical="center"/>
      <protection/>
    </xf>
    <xf numFmtId="0" fontId="3" fillId="0" borderId="46" xfId="54" applyFont="1" applyFill="1" applyBorder="1" applyAlignment="1" applyProtection="1">
      <alignment horizontal="center" vertical="center"/>
      <protection/>
    </xf>
    <xf numFmtId="0" fontId="3" fillId="0" borderId="37" xfId="54" applyFont="1" applyFill="1" applyBorder="1" applyAlignment="1" applyProtection="1">
      <alignment horizontal="center" vertical="center"/>
      <protection/>
    </xf>
    <xf numFmtId="0" fontId="3" fillId="0" borderId="54" xfId="54" applyFont="1" applyFill="1" applyBorder="1" applyAlignment="1" applyProtection="1">
      <alignment horizontal="center" vertical="center"/>
      <protection/>
    </xf>
    <xf numFmtId="0" fontId="2" fillId="0" borderId="19" xfId="54" applyFont="1" applyFill="1" applyBorder="1" applyAlignment="1" applyProtection="1">
      <alignment horizontal="center" vertical="center"/>
      <protection locked="0"/>
    </xf>
    <xf numFmtId="0" fontId="2" fillId="0" borderId="12" xfId="54" applyFont="1" applyFill="1" applyBorder="1" applyAlignment="1" applyProtection="1">
      <alignment horizontal="center" vertical="center"/>
      <protection locked="0"/>
    </xf>
    <xf numFmtId="0" fontId="2" fillId="0" borderId="16" xfId="54" applyFont="1" applyFill="1" applyBorder="1" applyAlignment="1" applyProtection="1">
      <alignment horizontal="center" vertical="center"/>
      <protection locked="0"/>
    </xf>
    <xf numFmtId="0" fontId="3" fillId="0" borderId="34" xfId="54" applyFont="1" applyFill="1" applyBorder="1" applyAlignment="1" applyProtection="1">
      <alignment horizontal="center" vertical="center" wrapText="1"/>
      <protection/>
    </xf>
    <xf numFmtId="0" fontId="3" fillId="0" borderId="64" xfId="54" applyFont="1" applyFill="1" applyBorder="1" applyAlignment="1" applyProtection="1">
      <alignment horizontal="center" vertical="center" wrapText="1"/>
      <protection/>
    </xf>
    <xf numFmtId="0" fontId="3" fillId="0" borderId="39" xfId="54" applyFont="1" applyFill="1" applyBorder="1" applyAlignment="1" applyProtection="1">
      <alignment horizontal="center" vertical="center" wrapText="1"/>
      <protection/>
    </xf>
    <xf numFmtId="0" fontId="3" fillId="0" borderId="47" xfId="54" applyFont="1" applyFill="1" applyBorder="1" applyAlignment="1" applyProtection="1">
      <alignment horizontal="center" vertical="center" wrapText="1"/>
      <protection/>
    </xf>
    <xf numFmtId="0" fontId="3" fillId="0" borderId="0" xfId="54" applyFont="1" applyFill="1" applyBorder="1" applyAlignment="1" applyProtection="1">
      <alignment horizontal="center" vertical="center" wrapText="1"/>
      <protection/>
    </xf>
    <xf numFmtId="0" fontId="3" fillId="0" borderId="44" xfId="54" applyFont="1" applyFill="1" applyBorder="1" applyAlignment="1" applyProtection="1">
      <alignment horizontal="center" vertical="center" wrapText="1"/>
      <protection/>
    </xf>
    <xf numFmtId="0" fontId="3" fillId="0" borderId="46" xfId="54" applyFont="1" applyFill="1" applyBorder="1" applyAlignment="1" applyProtection="1">
      <alignment horizontal="center" vertical="center" wrapText="1"/>
      <protection/>
    </xf>
    <xf numFmtId="0" fontId="3" fillId="0" borderId="37" xfId="54" applyFont="1" applyFill="1" applyBorder="1" applyAlignment="1" applyProtection="1">
      <alignment horizontal="center" vertical="center" wrapText="1"/>
      <protection/>
    </xf>
    <xf numFmtId="0" fontId="3" fillId="0" borderId="54" xfId="54" applyFont="1" applyFill="1" applyBorder="1" applyAlignment="1" applyProtection="1">
      <alignment horizontal="center" vertical="center" wrapText="1"/>
      <protection/>
    </xf>
    <xf numFmtId="0" fontId="2" fillId="0" borderId="19" xfId="54" applyFont="1" applyFill="1" applyBorder="1" applyAlignment="1" applyProtection="1">
      <alignment vertical="center"/>
      <protection/>
    </xf>
    <xf numFmtId="0" fontId="2" fillId="0" borderId="12" xfId="54" applyFont="1" applyFill="1" applyBorder="1" applyAlignment="1" applyProtection="1">
      <alignment vertical="center"/>
      <protection/>
    </xf>
    <xf numFmtId="0" fontId="2" fillId="0" borderId="16" xfId="54" applyFont="1" applyFill="1" applyBorder="1" applyAlignment="1" applyProtection="1">
      <alignment vertical="center"/>
      <protection/>
    </xf>
    <xf numFmtId="0" fontId="88" fillId="0" borderId="0" xfId="0" applyFont="1" applyFill="1" applyBorder="1" applyAlignment="1" applyProtection="1">
      <alignment horizontal="center" vertical="center" wrapText="1"/>
      <protection/>
    </xf>
    <xf numFmtId="1" fontId="89" fillId="0" borderId="20" xfId="54" applyNumberFormat="1" applyFont="1" applyFill="1" applyBorder="1" applyAlignment="1" applyProtection="1">
      <alignment horizontal="center" vertical="center"/>
      <protection locked="0"/>
    </xf>
    <xf numFmtId="1" fontId="89" fillId="0" borderId="14" xfId="54" applyNumberFormat="1" applyFont="1" applyFill="1" applyBorder="1" applyAlignment="1" applyProtection="1">
      <alignment horizontal="center" vertical="center"/>
      <protection locked="0"/>
    </xf>
    <xf numFmtId="1" fontId="89" fillId="0" borderId="31" xfId="54" applyNumberFormat="1" applyFont="1" applyFill="1" applyBorder="1" applyAlignment="1" applyProtection="1">
      <alignment horizontal="center" vertical="center"/>
      <protection locked="0"/>
    </xf>
    <xf numFmtId="0" fontId="2" fillId="0" borderId="58" xfId="54" applyFont="1" applyFill="1" applyBorder="1" applyAlignment="1" applyProtection="1">
      <alignment horizontal="center"/>
      <protection locked="0"/>
    </xf>
    <xf numFmtId="0" fontId="2" fillId="0" borderId="32" xfId="54" applyFont="1" applyFill="1" applyBorder="1" applyAlignment="1" applyProtection="1">
      <alignment horizontal="center"/>
      <protection locked="0"/>
    </xf>
    <xf numFmtId="0" fontId="2" fillId="0" borderId="57" xfId="54" applyFont="1" applyFill="1" applyBorder="1" applyAlignment="1" applyProtection="1">
      <alignment horizontal="center"/>
      <protection locked="0"/>
    </xf>
    <xf numFmtId="0" fontId="2" fillId="0" borderId="21" xfId="54" applyFont="1" applyFill="1" applyBorder="1" applyAlignment="1" applyProtection="1">
      <alignment horizontal="center"/>
      <protection locked="0"/>
    </xf>
    <xf numFmtId="0" fontId="2" fillId="0" borderId="13" xfId="54" applyFont="1" applyFill="1" applyBorder="1" applyAlignment="1" applyProtection="1">
      <alignment horizontal="center"/>
      <protection locked="0"/>
    </xf>
    <xf numFmtId="0" fontId="2" fillId="0" borderId="36" xfId="54" applyFont="1" applyFill="1" applyBorder="1" applyAlignment="1" applyProtection="1">
      <alignment horizontal="center"/>
      <protection locked="0"/>
    </xf>
    <xf numFmtId="0" fontId="89" fillId="0" borderId="15" xfId="54" applyFont="1" applyFill="1" applyBorder="1" applyAlignment="1" applyProtection="1">
      <alignment horizontal="center" vertical="center"/>
      <protection locked="0"/>
    </xf>
    <xf numFmtId="0" fontId="89" fillId="0" borderId="10" xfId="54" applyFont="1" applyFill="1" applyBorder="1" applyAlignment="1" applyProtection="1">
      <alignment horizontal="center" vertical="center"/>
      <protection locked="0"/>
    </xf>
    <xf numFmtId="0" fontId="89" fillId="0" borderId="11" xfId="54" applyFont="1" applyFill="1" applyBorder="1" applyAlignment="1" applyProtection="1">
      <alignment horizontal="center" vertical="center"/>
      <protection locked="0"/>
    </xf>
    <xf numFmtId="0" fontId="2" fillId="0" borderId="71" xfId="54" applyFont="1" applyFill="1" applyBorder="1" applyAlignment="1" applyProtection="1">
      <alignment vertical="center"/>
      <protection/>
    </xf>
    <xf numFmtId="0" fontId="2" fillId="0" borderId="76" xfId="54" applyFont="1" applyFill="1" applyBorder="1" applyAlignment="1" applyProtection="1">
      <alignment vertical="center"/>
      <protection/>
    </xf>
    <xf numFmtId="0" fontId="2" fillId="0" borderId="86" xfId="54" applyFont="1" applyFill="1" applyBorder="1" applyAlignment="1" applyProtection="1">
      <alignment vertical="center"/>
      <protection/>
    </xf>
    <xf numFmtId="0" fontId="2" fillId="0" borderId="52" xfId="54" applyFont="1" applyFill="1" applyBorder="1" applyAlignment="1" applyProtection="1">
      <alignment horizontal="center"/>
      <protection locked="0"/>
    </xf>
    <xf numFmtId="0" fontId="2" fillId="0" borderId="80" xfId="54" applyFont="1" applyFill="1" applyBorder="1" applyAlignment="1" applyProtection="1">
      <alignment horizontal="center"/>
      <protection locked="0"/>
    </xf>
    <xf numFmtId="0" fontId="2" fillId="0" borderId="60" xfId="54" applyFont="1" applyFill="1" applyBorder="1" applyAlignment="1" applyProtection="1">
      <alignment horizontal="center"/>
      <protection locked="0"/>
    </xf>
    <xf numFmtId="0" fontId="2" fillId="0" borderId="67" xfId="54" applyFont="1" applyFill="1" applyBorder="1" applyAlignment="1" applyProtection="1">
      <alignment horizontal="center"/>
      <protection locked="0"/>
    </xf>
    <xf numFmtId="0" fontId="2" fillId="0" borderId="78" xfId="54" applyFont="1" applyFill="1" applyBorder="1" applyAlignment="1" applyProtection="1">
      <alignment horizontal="center"/>
      <protection locked="0"/>
    </xf>
    <xf numFmtId="0" fontId="2" fillId="0" borderId="61" xfId="54" applyFont="1" applyFill="1" applyBorder="1" applyAlignment="1" applyProtection="1">
      <alignment horizontal="center"/>
      <protection locked="0"/>
    </xf>
    <xf numFmtId="0" fontId="2" fillId="0" borderId="55" xfId="54" applyFont="1" applyFill="1" applyBorder="1" applyAlignment="1" applyProtection="1">
      <alignment horizontal="left" vertical="center"/>
      <protection/>
    </xf>
    <xf numFmtId="0" fontId="2" fillId="0" borderId="51" xfId="54" applyFont="1" applyFill="1" applyBorder="1" applyAlignment="1" applyProtection="1">
      <alignment horizontal="left" vertical="center"/>
      <protection/>
    </xf>
    <xf numFmtId="0" fontId="2" fillId="0" borderId="79" xfId="54" applyFont="1" applyFill="1" applyBorder="1" applyAlignment="1" applyProtection="1">
      <alignment horizontal="left" vertical="center"/>
      <protection/>
    </xf>
    <xf numFmtId="0" fontId="2" fillId="0" borderId="65" xfId="54" applyFont="1" applyFill="1" applyBorder="1" applyAlignment="1" applyProtection="1">
      <alignment horizontal="left" vertical="center"/>
      <protection/>
    </xf>
    <xf numFmtId="0" fontId="2" fillId="0" borderId="55" xfId="54" applyFont="1" applyFill="1" applyBorder="1" applyAlignment="1" applyProtection="1">
      <alignment horizontal="center"/>
      <protection locked="0"/>
    </xf>
    <xf numFmtId="0" fontId="2" fillId="0" borderId="79" xfId="54" applyFont="1" applyFill="1" applyBorder="1" applyAlignment="1" applyProtection="1">
      <alignment horizontal="center"/>
      <protection locked="0"/>
    </xf>
    <xf numFmtId="0" fontId="2" fillId="0" borderId="63" xfId="54" applyFont="1" applyFill="1" applyBorder="1" applyAlignment="1" applyProtection="1">
      <alignment horizontal="center"/>
      <protection locked="0"/>
    </xf>
    <xf numFmtId="0" fontId="89" fillId="0" borderId="19" xfId="54" applyFont="1" applyFill="1" applyBorder="1" applyAlignment="1" applyProtection="1">
      <alignment horizontal="center" vertical="center"/>
      <protection locked="0"/>
    </xf>
    <xf numFmtId="0" fontId="89" fillId="0" borderId="12" xfId="54" applyFont="1" applyFill="1" applyBorder="1" applyAlignment="1" applyProtection="1">
      <alignment horizontal="center" vertical="center"/>
      <protection locked="0"/>
    </xf>
    <xf numFmtId="0" fontId="89" fillId="0" borderId="16" xfId="54" applyFont="1" applyFill="1" applyBorder="1" applyAlignment="1" applyProtection="1">
      <alignment horizontal="center" vertical="center"/>
      <protection locked="0"/>
    </xf>
    <xf numFmtId="0" fontId="2" fillId="0" borderId="45" xfId="54" applyFont="1" applyFill="1" applyBorder="1" applyAlignment="1" applyProtection="1">
      <alignment horizontal="left" vertical="center"/>
      <protection/>
    </xf>
    <xf numFmtId="0" fontId="2" fillId="0" borderId="82" xfId="54" applyFont="1" applyFill="1" applyBorder="1" applyAlignment="1" applyProtection="1">
      <alignment horizontal="left" vertical="center"/>
      <protection/>
    </xf>
    <xf numFmtId="0" fontId="2" fillId="0" borderId="81" xfId="54" applyFont="1" applyFill="1" applyBorder="1" applyAlignment="1" applyProtection="1">
      <alignment horizontal="left" vertical="center"/>
      <protection/>
    </xf>
    <xf numFmtId="0" fontId="2" fillId="0" borderId="42" xfId="54" applyFont="1" applyFill="1" applyBorder="1" applyAlignment="1" applyProtection="1">
      <alignment horizontal="left" vertical="center"/>
      <protection/>
    </xf>
    <xf numFmtId="0" fontId="2" fillId="0" borderId="45" xfId="54" applyFont="1" applyFill="1" applyBorder="1" applyAlignment="1" applyProtection="1">
      <alignment horizontal="center"/>
      <protection locked="0"/>
    </xf>
    <xf numFmtId="0" fontId="2" fillId="0" borderId="81" xfId="54" applyFont="1" applyFill="1" applyBorder="1" applyAlignment="1" applyProtection="1">
      <alignment horizontal="center"/>
      <protection locked="0"/>
    </xf>
    <xf numFmtId="0" fontId="2" fillId="0" borderId="62" xfId="54" applyFont="1" applyFill="1" applyBorder="1" applyAlignment="1" applyProtection="1">
      <alignment horizontal="center"/>
      <protection locked="0"/>
    </xf>
    <xf numFmtId="0" fontId="3" fillId="0" borderId="30" xfId="54" applyFont="1" applyFill="1" applyBorder="1" applyAlignment="1" applyProtection="1">
      <alignment horizontal="center" vertical="center" textRotation="90" wrapText="1"/>
      <protection/>
    </xf>
    <xf numFmtId="0" fontId="3" fillId="0" borderId="24" xfId="54" applyFont="1" applyFill="1" applyBorder="1" applyAlignment="1" applyProtection="1">
      <alignment horizontal="center" vertical="center" textRotation="90" wrapText="1"/>
      <protection/>
    </xf>
    <xf numFmtId="0" fontId="3" fillId="0" borderId="28" xfId="54" applyFont="1" applyFill="1" applyBorder="1" applyAlignment="1" applyProtection="1">
      <alignment horizontal="center" vertical="center" textRotation="90" wrapText="1"/>
      <protection/>
    </xf>
    <xf numFmtId="0" fontId="2" fillId="0" borderId="15" xfId="54" applyFont="1" applyFill="1" applyBorder="1" applyAlignment="1" applyProtection="1">
      <alignment horizontal="center" vertical="center"/>
      <protection locked="0"/>
    </xf>
    <xf numFmtId="0" fontId="2" fillId="0" borderId="10" xfId="54" applyFont="1" applyFill="1" applyBorder="1" applyAlignment="1" applyProtection="1">
      <alignment horizontal="center" vertical="center"/>
      <protection locked="0"/>
    </xf>
    <xf numFmtId="0" fontId="2" fillId="0" borderId="11" xfId="54" applyFont="1" applyFill="1" applyBorder="1" applyAlignment="1" applyProtection="1">
      <alignment horizontal="center" vertical="center"/>
      <protection locked="0"/>
    </xf>
    <xf numFmtId="1" fontId="2" fillId="0" borderId="17" xfId="54" applyNumberFormat="1" applyFont="1" applyFill="1" applyBorder="1" applyAlignment="1" applyProtection="1">
      <alignment horizontal="center"/>
      <protection locked="0"/>
    </xf>
    <xf numFmtId="1" fontId="2" fillId="0" borderId="12" xfId="54" applyNumberFormat="1" applyFont="1" applyFill="1" applyBorder="1" applyAlignment="1" applyProtection="1">
      <alignment horizontal="center"/>
      <protection locked="0"/>
    </xf>
    <xf numFmtId="1" fontId="2" fillId="0" borderId="16" xfId="54" applyNumberFormat="1" applyFont="1" applyFill="1" applyBorder="1" applyAlignment="1" applyProtection="1">
      <alignment horizontal="center"/>
      <protection locked="0"/>
    </xf>
    <xf numFmtId="1" fontId="2" fillId="0" borderId="20" xfId="54" applyNumberFormat="1" applyFont="1" applyFill="1" applyBorder="1" applyAlignment="1" applyProtection="1">
      <alignment horizontal="center"/>
      <protection locked="0"/>
    </xf>
    <xf numFmtId="1" fontId="2" fillId="0" borderId="14" xfId="54" applyNumberFormat="1" applyFont="1" applyFill="1" applyBorder="1" applyAlignment="1" applyProtection="1">
      <alignment horizontal="center"/>
      <protection locked="0"/>
    </xf>
    <xf numFmtId="1" fontId="2" fillId="0" borderId="31" xfId="54" applyNumberFormat="1" applyFont="1" applyFill="1" applyBorder="1" applyAlignment="1" applyProtection="1">
      <alignment horizontal="center"/>
      <protection locked="0"/>
    </xf>
    <xf numFmtId="0" fontId="2" fillId="0" borderId="18" xfId="54" applyFont="1" applyFill="1" applyBorder="1" applyAlignment="1" applyProtection="1">
      <alignment horizontal="center" vertical="center"/>
      <protection locked="0"/>
    </xf>
    <xf numFmtId="0" fontId="2" fillId="0" borderId="49" xfId="54" applyFont="1" applyFill="1" applyBorder="1" applyAlignment="1" applyProtection="1">
      <alignment horizontal="center" vertical="center"/>
      <protection locked="0"/>
    </xf>
    <xf numFmtId="0" fontId="2" fillId="0" borderId="56" xfId="54" applyFont="1" applyFill="1" applyBorder="1" applyAlignment="1" applyProtection="1">
      <alignment/>
      <protection/>
    </xf>
    <xf numFmtId="0" fontId="2" fillId="0" borderId="52" xfId="54" applyFont="1" applyFill="1" applyBorder="1" applyAlignment="1" applyProtection="1">
      <alignment/>
      <protection/>
    </xf>
    <xf numFmtId="0" fontId="2" fillId="0" borderId="80" xfId="54" applyFont="1" applyFill="1" applyBorder="1" applyAlignment="1" applyProtection="1">
      <alignment/>
      <protection/>
    </xf>
    <xf numFmtId="0" fontId="2" fillId="0" borderId="60" xfId="54" applyFont="1" applyFill="1" applyBorder="1" applyAlignment="1" applyProtection="1">
      <alignment/>
      <protection/>
    </xf>
    <xf numFmtId="0" fontId="2" fillId="0" borderId="15" xfId="54" applyFont="1" applyFill="1" applyBorder="1" applyAlignment="1" applyProtection="1">
      <alignment horizontal="center"/>
      <protection locked="0"/>
    </xf>
    <xf numFmtId="0" fontId="2" fillId="0" borderId="10" xfId="54" applyFont="1" applyFill="1" applyBorder="1" applyAlignment="1" applyProtection="1">
      <alignment horizontal="center"/>
      <protection locked="0"/>
    </xf>
    <xf numFmtId="0" fontId="2" fillId="0" borderId="11" xfId="54" applyFont="1" applyFill="1" applyBorder="1" applyAlignment="1" applyProtection="1">
      <alignment horizontal="center"/>
      <protection locked="0"/>
    </xf>
    <xf numFmtId="1" fontId="96" fillId="0" borderId="47" xfId="54" applyNumberFormat="1" applyFont="1" applyFill="1" applyBorder="1" applyAlignment="1" applyProtection="1">
      <alignment horizontal="center" vertical="center" wrapText="1"/>
      <protection/>
    </xf>
    <xf numFmtId="1" fontId="96" fillId="0" borderId="0" xfId="54" applyNumberFormat="1" applyFont="1" applyFill="1" applyBorder="1" applyAlignment="1" applyProtection="1">
      <alignment horizontal="center" vertical="center" wrapText="1"/>
      <protection/>
    </xf>
    <xf numFmtId="1" fontId="96" fillId="0" borderId="72" xfId="54" applyNumberFormat="1" applyFont="1" applyFill="1" applyBorder="1" applyAlignment="1" applyProtection="1">
      <alignment horizontal="center" vertical="center" wrapText="1"/>
      <protection/>
    </xf>
    <xf numFmtId="0" fontId="2" fillId="0" borderId="19" xfId="54" applyFont="1" applyFill="1" applyBorder="1" applyAlignment="1" applyProtection="1">
      <alignment horizontal="center"/>
      <protection locked="0"/>
    </xf>
    <xf numFmtId="0" fontId="2" fillId="0" borderId="12" xfId="54" applyFont="1" applyFill="1" applyBorder="1" applyAlignment="1" applyProtection="1">
      <alignment horizontal="center"/>
      <protection locked="0"/>
    </xf>
    <xf numFmtId="0" fontId="2" fillId="0" borderId="16" xfId="54" applyFont="1" applyFill="1" applyBorder="1" applyAlignment="1" applyProtection="1">
      <alignment horizontal="center"/>
      <protection locked="0"/>
    </xf>
    <xf numFmtId="0" fontId="94" fillId="0" borderId="20" xfId="0" applyFont="1" applyFill="1" applyBorder="1" applyAlignment="1" applyProtection="1">
      <alignment horizontal="center"/>
      <protection locked="0"/>
    </xf>
    <xf numFmtId="0" fontId="94" fillId="0" borderId="14" xfId="0" applyFont="1" applyFill="1" applyBorder="1" applyAlignment="1" applyProtection="1">
      <alignment horizontal="center"/>
      <protection locked="0"/>
    </xf>
    <xf numFmtId="0" fontId="94" fillId="0" borderId="31" xfId="0" applyFont="1" applyFill="1" applyBorder="1" applyAlignment="1" applyProtection="1">
      <alignment horizontal="center"/>
      <protection locked="0"/>
    </xf>
    <xf numFmtId="0" fontId="89" fillId="0" borderId="20" xfId="54" applyFont="1" applyFill="1" applyBorder="1" applyAlignment="1" applyProtection="1">
      <alignment horizontal="center" vertical="center"/>
      <protection locked="0"/>
    </xf>
    <xf numFmtId="0" fontId="89" fillId="0" borderId="14" xfId="54" applyFont="1" applyFill="1" applyBorder="1" applyAlignment="1" applyProtection="1">
      <alignment horizontal="center" vertical="center"/>
      <protection locked="0"/>
    </xf>
    <xf numFmtId="0" fontId="89" fillId="0" borderId="31" xfId="54" applyFont="1" applyFill="1" applyBorder="1" applyAlignment="1" applyProtection="1">
      <alignment horizontal="center" vertical="center"/>
      <protection locked="0"/>
    </xf>
    <xf numFmtId="0" fontId="2" fillId="0" borderId="55" xfId="54" applyFont="1" applyFill="1" applyBorder="1" applyAlignment="1" applyProtection="1">
      <alignment vertical="center"/>
      <protection/>
    </xf>
    <xf numFmtId="0" fontId="2" fillId="0" borderId="51" xfId="54" applyFont="1" applyFill="1" applyBorder="1" applyAlignment="1" applyProtection="1">
      <alignment vertical="center"/>
      <protection/>
    </xf>
    <xf numFmtId="0" fontId="2" fillId="0" borderId="79" xfId="54" applyFont="1" applyFill="1" applyBorder="1" applyAlignment="1" applyProtection="1">
      <alignment vertical="center"/>
      <protection/>
    </xf>
    <xf numFmtId="0" fontId="2" fillId="0" borderId="63" xfId="54" applyFont="1" applyFill="1" applyBorder="1" applyAlignment="1" applyProtection="1">
      <alignment vertical="center"/>
      <protection/>
    </xf>
    <xf numFmtId="0" fontId="2" fillId="0" borderId="18" xfId="54" applyFont="1" applyFill="1" applyBorder="1" applyAlignment="1" applyProtection="1">
      <alignment horizontal="center"/>
      <protection locked="0"/>
    </xf>
    <xf numFmtId="0" fontId="2" fillId="0" borderId="49" xfId="54" applyFont="1" applyFill="1" applyBorder="1" applyAlignment="1" applyProtection="1">
      <alignment horizontal="center"/>
      <protection locked="0"/>
    </xf>
    <xf numFmtId="0" fontId="89" fillId="0" borderId="19" xfId="54" applyFont="1" applyFill="1" applyBorder="1" applyAlignment="1" applyProtection="1">
      <alignment horizontal="center"/>
      <protection locked="0"/>
    </xf>
    <xf numFmtId="0" fontId="89" fillId="0" borderId="12" xfId="54" applyFont="1" applyFill="1" applyBorder="1" applyAlignment="1" applyProtection="1">
      <alignment horizontal="center"/>
      <protection locked="0"/>
    </xf>
    <xf numFmtId="0" fontId="89" fillId="0" borderId="16" xfId="54" applyFont="1" applyFill="1" applyBorder="1" applyAlignment="1" applyProtection="1">
      <alignment horizontal="center"/>
      <protection locked="0"/>
    </xf>
    <xf numFmtId="0" fontId="89" fillId="0" borderId="20" xfId="54" applyFont="1" applyFill="1" applyBorder="1" applyAlignment="1" applyProtection="1">
      <alignment horizontal="center"/>
      <protection locked="0"/>
    </xf>
    <xf numFmtId="0" fontId="89" fillId="0" borderId="14" xfId="54" applyFont="1" applyFill="1" applyBorder="1" applyAlignment="1" applyProtection="1">
      <alignment horizontal="center"/>
      <protection locked="0"/>
    </xf>
    <xf numFmtId="0" fontId="89" fillId="0" borderId="31" xfId="54" applyFont="1" applyFill="1" applyBorder="1" applyAlignment="1" applyProtection="1">
      <alignment horizontal="center"/>
      <protection locked="0"/>
    </xf>
    <xf numFmtId="0" fontId="89" fillId="0" borderId="15" xfId="54" applyFont="1" applyFill="1" applyBorder="1" applyAlignment="1" applyProtection="1">
      <alignment horizontal="center"/>
      <protection locked="0"/>
    </xf>
    <xf numFmtId="0" fontId="89" fillId="0" borderId="10" xfId="54" applyFont="1" applyFill="1" applyBorder="1" applyAlignment="1" applyProtection="1">
      <alignment horizontal="center"/>
      <protection locked="0"/>
    </xf>
    <xf numFmtId="0" fontId="89" fillId="0" borderId="11" xfId="54" applyFont="1" applyFill="1" applyBorder="1" applyAlignment="1" applyProtection="1">
      <alignment horizontal="center"/>
      <protection locked="0"/>
    </xf>
    <xf numFmtId="0" fontId="89" fillId="0" borderId="47" xfId="54" applyFont="1" applyFill="1" applyBorder="1" applyAlignment="1" applyProtection="1">
      <alignment horizontal="center" vertical="center" wrapText="1"/>
      <protection/>
    </xf>
    <xf numFmtId="0" fontId="89" fillId="0" borderId="72" xfId="54" applyFont="1" applyFill="1" applyBorder="1" applyAlignment="1" applyProtection="1">
      <alignment horizontal="center" vertical="center" wrapText="1"/>
      <protection/>
    </xf>
    <xf numFmtId="0" fontId="89" fillId="0" borderId="17" xfId="54" applyFont="1" applyFill="1" applyBorder="1" applyAlignment="1" applyProtection="1">
      <alignment horizontal="center" vertical="center" wrapText="1"/>
      <protection/>
    </xf>
    <xf numFmtId="0" fontId="89" fillId="0" borderId="51" xfId="54" applyFont="1" applyFill="1" applyBorder="1" applyAlignment="1" applyProtection="1">
      <alignment horizontal="center" vertical="center" wrapText="1"/>
      <protection/>
    </xf>
    <xf numFmtId="0" fontId="2" fillId="0" borderId="58" xfId="54" applyFont="1" applyFill="1" applyBorder="1" applyAlignment="1" applyProtection="1">
      <alignment horizontal="left" vertical="center"/>
      <protection/>
    </xf>
    <xf numFmtId="0" fontId="2" fillId="0" borderId="83" xfId="54" applyFont="1" applyFill="1" applyBorder="1" applyAlignment="1" applyProtection="1">
      <alignment horizontal="left" vertical="center"/>
      <protection/>
    </xf>
    <xf numFmtId="0" fontId="2" fillId="0" borderId="32" xfId="54" applyFont="1" applyFill="1" applyBorder="1" applyAlignment="1" applyProtection="1">
      <alignment horizontal="left" vertical="center"/>
      <protection/>
    </xf>
    <xf numFmtId="0" fontId="2" fillId="0" borderId="57" xfId="54" applyFont="1" applyFill="1" applyBorder="1" applyAlignment="1" applyProtection="1">
      <alignment horizontal="left" vertical="center"/>
      <protection/>
    </xf>
    <xf numFmtId="1" fontId="2" fillId="0" borderId="45" xfId="54" applyNumberFormat="1" applyFont="1" applyFill="1" applyBorder="1" applyAlignment="1" applyProtection="1">
      <alignment vertical="center"/>
      <protection/>
    </xf>
    <xf numFmtId="1" fontId="2" fillId="0" borderId="82" xfId="54" applyNumberFormat="1" applyFont="1" applyFill="1" applyBorder="1" applyAlignment="1" applyProtection="1">
      <alignment vertical="center"/>
      <protection/>
    </xf>
    <xf numFmtId="1" fontId="2" fillId="0" borderId="81" xfId="54" applyNumberFormat="1" applyFont="1" applyFill="1" applyBorder="1" applyAlignment="1" applyProtection="1">
      <alignment vertical="center"/>
      <protection/>
    </xf>
    <xf numFmtId="1" fontId="2" fillId="0" borderId="62" xfId="54" applyNumberFormat="1" applyFont="1" applyFill="1" applyBorder="1" applyAlignment="1" applyProtection="1">
      <alignment vertical="center"/>
      <protection/>
    </xf>
    <xf numFmtId="0" fontId="2" fillId="0" borderId="21" xfId="54" applyFont="1" applyFill="1" applyBorder="1" applyAlignment="1" applyProtection="1">
      <alignment horizontal="center" vertical="center" wrapText="1"/>
      <protection/>
    </xf>
    <xf numFmtId="0" fontId="2" fillId="0" borderId="13" xfId="54" applyFont="1" applyFill="1" applyBorder="1" applyAlignment="1" applyProtection="1">
      <alignment horizontal="center" vertical="center" wrapText="1"/>
      <protection/>
    </xf>
    <xf numFmtId="0" fontId="2" fillId="0" borderId="53" xfId="54" applyFont="1" applyFill="1" applyBorder="1" applyAlignment="1" applyProtection="1">
      <alignment horizontal="center" vertical="center" wrapText="1"/>
      <protection/>
    </xf>
    <xf numFmtId="0" fontId="2" fillId="0" borderId="47" xfId="54" applyFont="1" applyFill="1" applyBorder="1" applyAlignment="1" applyProtection="1">
      <alignment horizontal="center" vertical="center" wrapText="1"/>
      <protection/>
    </xf>
    <xf numFmtId="0" fontId="2" fillId="0" borderId="0" xfId="54" applyFont="1" applyFill="1" applyBorder="1" applyAlignment="1" applyProtection="1">
      <alignment horizontal="center" vertical="center" wrapText="1"/>
      <protection/>
    </xf>
    <xf numFmtId="0" fontId="2" fillId="0" borderId="72" xfId="54" applyFont="1" applyFill="1" applyBorder="1" applyAlignment="1" applyProtection="1">
      <alignment horizontal="center" vertical="center" wrapText="1"/>
      <protection/>
    </xf>
    <xf numFmtId="0" fontId="2" fillId="0" borderId="17" xfId="54" applyFont="1" applyFill="1" applyBorder="1" applyAlignment="1" applyProtection="1">
      <alignment horizontal="center" vertical="center" wrapText="1"/>
      <protection/>
    </xf>
    <xf numFmtId="0" fontId="2" fillId="0" borderId="18" xfId="54" applyFont="1" applyFill="1" applyBorder="1" applyAlignment="1" applyProtection="1">
      <alignment horizontal="center" vertical="center" wrapText="1"/>
      <protection/>
    </xf>
    <xf numFmtId="0" fontId="2" fillId="0" borderId="51" xfId="54" applyFont="1" applyFill="1" applyBorder="1" applyAlignment="1" applyProtection="1">
      <alignment horizontal="center" vertical="center" wrapText="1"/>
      <protection/>
    </xf>
    <xf numFmtId="0" fontId="2" fillId="0" borderId="20" xfId="54" applyFont="1" applyFill="1" applyBorder="1" applyAlignment="1" applyProtection="1">
      <alignment horizontal="center"/>
      <protection locked="0"/>
    </xf>
    <xf numFmtId="0" fontId="2" fillId="0" borderId="14" xfId="54" applyFont="1" applyFill="1" applyBorder="1" applyAlignment="1" applyProtection="1">
      <alignment horizontal="center"/>
      <protection locked="0"/>
    </xf>
    <xf numFmtId="0" fontId="2" fillId="0" borderId="31" xfId="54" applyFont="1" applyFill="1" applyBorder="1" applyAlignment="1" applyProtection="1">
      <alignment horizontal="center"/>
      <protection locked="0"/>
    </xf>
    <xf numFmtId="0" fontId="3" fillId="0" borderId="35" xfId="54" applyFont="1" applyFill="1" applyBorder="1" applyAlignment="1" applyProtection="1">
      <alignment horizontal="center" vertical="center" wrapText="1"/>
      <protection/>
    </xf>
    <xf numFmtId="0" fontId="3" fillId="0" borderId="33" xfId="54" applyFont="1" applyFill="1" applyBorder="1" applyAlignment="1" applyProtection="1">
      <alignment horizontal="center" vertical="center" wrapText="1"/>
      <protection/>
    </xf>
    <xf numFmtId="0" fontId="3" fillId="0" borderId="50" xfId="54" applyFont="1" applyFill="1" applyBorder="1" applyAlignment="1" applyProtection="1">
      <alignment horizontal="center" vertical="center" wrapText="1"/>
      <protection/>
    </xf>
    <xf numFmtId="0" fontId="2" fillId="0" borderId="33" xfId="54" applyFont="1" applyFill="1" applyBorder="1" applyAlignment="1" applyProtection="1">
      <alignment vertical="center"/>
      <protection/>
    </xf>
    <xf numFmtId="0" fontId="2" fillId="0" borderId="50" xfId="54" applyFont="1" applyFill="1" applyBorder="1" applyAlignment="1" applyProtection="1">
      <alignment vertical="center"/>
      <protection/>
    </xf>
    <xf numFmtId="0" fontId="86" fillId="0" borderId="46" xfId="54" applyFont="1" applyFill="1" applyBorder="1" applyAlignment="1" applyProtection="1">
      <alignment horizontal="center"/>
      <protection locked="0"/>
    </xf>
    <xf numFmtId="0" fontId="86" fillId="0" borderId="37" xfId="54" applyFont="1" applyFill="1" applyBorder="1" applyAlignment="1" applyProtection="1">
      <alignment horizontal="center"/>
      <protection locked="0"/>
    </xf>
    <xf numFmtId="0" fontId="86" fillId="0" borderId="54" xfId="54" applyFont="1" applyFill="1" applyBorder="1" applyAlignment="1" applyProtection="1">
      <alignment horizontal="center"/>
      <protection locked="0"/>
    </xf>
    <xf numFmtId="0" fontId="2" fillId="0" borderId="56" xfId="54" applyFont="1" applyFill="1" applyBorder="1" applyAlignment="1" applyProtection="1">
      <alignment horizontal="center" vertical="center"/>
      <protection locked="0"/>
    </xf>
    <xf numFmtId="0" fontId="2" fillId="0" borderId="80" xfId="54" applyFont="1" applyFill="1" applyBorder="1" applyAlignment="1" applyProtection="1">
      <alignment horizontal="center" vertical="center"/>
      <protection locked="0"/>
    </xf>
    <xf numFmtId="0" fontId="2" fillId="0" borderId="60" xfId="54" applyFont="1" applyFill="1" applyBorder="1" applyAlignment="1" applyProtection="1">
      <alignment horizontal="center" vertical="center"/>
      <protection locked="0"/>
    </xf>
    <xf numFmtId="0" fontId="2" fillId="0" borderId="45" xfId="54" applyFont="1" applyFill="1" applyBorder="1" applyAlignment="1" applyProtection="1">
      <alignment horizontal="center" vertical="center"/>
      <protection locked="0"/>
    </xf>
    <xf numFmtId="0" fontId="2" fillId="0" borderId="81" xfId="54" applyFont="1" applyFill="1" applyBorder="1" applyAlignment="1" applyProtection="1">
      <alignment horizontal="center" vertical="center"/>
      <protection locked="0"/>
    </xf>
    <xf numFmtId="0" fontId="2" fillId="0" borderId="62" xfId="54"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textRotation="90"/>
      <protection/>
    </xf>
    <xf numFmtId="0" fontId="26" fillId="0" borderId="30" xfId="54" applyFont="1" applyFill="1" applyBorder="1" applyAlignment="1" applyProtection="1">
      <alignment horizontal="center" vertical="center" textRotation="90" wrapText="1"/>
      <protection/>
    </xf>
    <xf numFmtId="0" fontId="26" fillId="0" borderId="24" xfId="54" applyFont="1" applyFill="1" applyBorder="1" applyAlignment="1" applyProtection="1">
      <alignment horizontal="center" vertical="center" textRotation="90" wrapText="1"/>
      <protection/>
    </xf>
    <xf numFmtId="0" fontId="26" fillId="0" borderId="28" xfId="54" applyFont="1" applyFill="1" applyBorder="1" applyAlignment="1" applyProtection="1">
      <alignment horizontal="center" vertical="center" textRotation="90" wrapText="1"/>
      <protection/>
    </xf>
    <xf numFmtId="1" fontId="86" fillId="0" borderId="20" xfId="54" applyNumberFormat="1" applyFont="1" applyFill="1" applyBorder="1" applyAlignment="1" applyProtection="1">
      <alignment horizontal="center"/>
      <protection locked="0"/>
    </xf>
    <xf numFmtId="1" fontId="86" fillId="0" borderId="14" xfId="54" applyNumberFormat="1" applyFont="1" applyFill="1" applyBorder="1" applyAlignment="1" applyProtection="1">
      <alignment horizontal="center"/>
      <protection locked="0"/>
    </xf>
    <xf numFmtId="1" fontId="86" fillId="0" borderId="31" xfId="54" applyNumberFormat="1" applyFont="1" applyFill="1" applyBorder="1" applyAlignment="1" applyProtection="1">
      <alignment horizontal="center"/>
      <protection locked="0"/>
    </xf>
    <xf numFmtId="0" fontId="86" fillId="0" borderId="19" xfId="54" applyFont="1" applyFill="1" applyBorder="1" applyAlignment="1" applyProtection="1">
      <alignment horizontal="center"/>
      <protection locked="0"/>
    </xf>
    <xf numFmtId="0" fontId="86" fillId="0" borderId="12" xfId="54" applyFont="1" applyFill="1" applyBorder="1" applyAlignment="1" applyProtection="1">
      <alignment horizontal="center"/>
      <protection locked="0"/>
    </xf>
    <xf numFmtId="0" fontId="86" fillId="0" borderId="16" xfId="54" applyFont="1" applyFill="1" applyBorder="1" applyAlignment="1" applyProtection="1">
      <alignment horizontal="center"/>
      <protection locked="0"/>
    </xf>
    <xf numFmtId="0" fontId="86" fillId="0" borderId="15" xfId="54" applyFont="1" applyFill="1" applyBorder="1" applyAlignment="1" applyProtection="1">
      <alignment horizontal="center"/>
      <protection locked="0"/>
    </xf>
    <xf numFmtId="0" fontId="86" fillId="0" borderId="10" xfId="54" applyFont="1" applyFill="1" applyBorder="1" applyAlignment="1" applyProtection="1">
      <alignment horizontal="center"/>
      <protection locked="0"/>
    </xf>
    <xf numFmtId="0" fontId="86" fillId="0" borderId="11" xfId="54" applyFont="1" applyFill="1" applyBorder="1" applyAlignment="1" applyProtection="1">
      <alignment horizontal="center"/>
      <protection locked="0"/>
    </xf>
    <xf numFmtId="0" fontId="2" fillId="0" borderId="21" xfId="54" applyFont="1" applyFill="1" applyBorder="1" applyAlignment="1" applyProtection="1">
      <alignment horizontal="center" vertical="center"/>
      <protection/>
    </xf>
    <xf numFmtId="0" fontId="2" fillId="0" borderId="13" xfId="54" applyFont="1" applyFill="1" applyBorder="1" applyAlignment="1" applyProtection="1">
      <alignment horizontal="center" vertical="center"/>
      <protection/>
    </xf>
    <xf numFmtId="0" fontId="2" fillId="0" borderId="53" xfId="54" applyFont="1" applyFill="1" applyBorder="1" applyAlignment="1" applyProtection="1">
      <alignment horizontal="center" vertical="center"/>
      <protection/>
    </xf>
    <xf numFmtId="0" fontId="2" fillId="0" borderId="17" xfId="54" applyFont="1" applyFill="1" applyBorder="1" applyAlignment="1" applyProtection="1">
      <alignment horizontal="center" vertical="center"/>
      <protection/>
    </xf>
    <xf numFmtId="0" fontId="2" fillId="0" borderId="18" xfId="54" applyFont="1" applyFill="1" applyBorder="1" applyAlignment="1" applyProtection="1">
      <alignment horizontal="center" vertical="center"/>
      <protection/>
    </xf>
    <xf numFmtId="0" fontId="2" fillId="0" borderId="51" xfId="54" applyFont="1" applyFill="1" applyBorder="1" applyAlignment="1" applyProtection="1">
      <alignment horizontal="center" vertical="center"/>
      <protection/>
    </xf>
    <xf numFmtId="1" fontId="89" fillId="0" borderId="20" xfId="54" applyNumberFormat="1" applyFont="1" applyFill="1" applyBorder="1" applyAlignment="1" applyProtection="1">
      <alignment horizontal="center" vertical="center" wrapText="1"/>
      <protection/>
    </xf>
    <xf numFmtId="1" fontId="89" fillId="0" borderId="14" xfId="54" applyNumberFormat="1" applyFont="1" applyFill="1" applyBorder="1" applyAlignment="1" applyProtection="1">
      <alignment horizontal="center" vertical="center" wrapText="1"/>
      <protection/>
    </xf>
    <xf numFmtId="1" fontId="89" fillId="0" borderId="82" xfId="54" applyNumberFormat="1" applyFont="1" applyFill="1" applyBorder="1" applyAlignment="1" applyProtection="1">
      <alignment horizontal="center" vertical="center" wrapText="1"/>
      <protection/>
    </xf>
    <xf numFmtId="0" fontId="91" fillId="0" borderId="18" xfId="0" applyFont="1" applyFill="1" applyBorder="1" applyAlignment="1" applyProtection="1">
      <alignment horizontal="left" wrapText="1"/>
      <protection/>
    </xf>
    <xf numFmtId="0" fontId="2" fillId="0" borderId="17" xfId="54" applyFont="1" applyFill="1" applyBorder="1" applyAlignment="1" applyProtection="1">
      <alignment horizontal="center"/>
      <protection locked="0"/>
    </xf>
    <xf numFmtId="0" fontId="2" fillId="0" borderId="58" xfId="54" applyFont="1" applyFill="1" applyBorder="1" applyAlignment="1" applyProtection="1">
      <alignment horizontal="center" vertical="center" wrapText="1"/>
      <protection/>
    </xf>
    <xf numFmtId="0" fontId="2" fillId="0" borderId="32" xfId="54" applyFont="1" applyFill="1" applyBorder="1" applyAlignment="1" applyProtection="1">
      <alignment horizontal="center" vertical="center" wrapText="1"/>
      <protection/>
    </xf>
    <xf numFmtId="0" fontId="2" fillId="0" borderId="41" xfId="54" applyFont="1" applyFill="1" applyBorder="1" applyAlignment="1" applyProtection="1">
      <alignment horizontal="left" vertical="center"/>
      <protection/>
    </xf>
    <xf numFmtId="0" fontId="2" fillId="0" borderId="12" xfId="54" applyFont="1" applyFill="1" applyBorder="1" applyAlignment="1" applyProtection="1">
      <alignment horizontal="left" vertical="center"/>
      <protection/>
    </xf>
    <xf numFmtId="0" fontId="2" fillId="0" borderId="16" xfId="54" applyFont="1" applyFill="1" applyBorder="1" applyAlignment="1" applyProtection="1">
      <alignment horizontal="left" vertical="center"/>
      <protection/>
    </xf>
    <xf numFmtId="0" fontId="15" fillId="0" borderId="35" xfId="54" applyFont="1" applyFill="1" applyBorder="1" applyAlignment="1" applyProtection="1">
      <alignment horizontal="center" vertical="center" wrapText="1"/>
      <protection/>
    </xf>
    <xf numFmtId="0" fontId="15" fillId="0" borderId="33" xfId="54" applyFont="1" applyFill="1" applyBorder="1" applyAlignment="1" applyProtection="1">
      <alignment horizontal="center" vertical="center" wrapText="1"/>
      <protection/>
    </xf>
    <xf numFmtId="0" fontId="15" fillId="0" borderId="50" xfId="54" applyFont="1" applyFill="1" applyBorder="1" applyAlignment="1" applyProtection="1">
      <alignment horizontal="center" vertical="center" wrapText="1"/>
      <protection/>
    </xf>
    <xf numFmtId="0" fontId="2" fillId="0" borderId="35" xfId="54" applyFont="1" applyFill="1" applyBorder="1" applyAlignment="1" applyProtection="1">
      <alignment horizontal="left" vertical="center" wrapText="1"/>
      <protection/>
    </xf>
    <xf numFmtId="0" fontId="2" fillId="0" borderId="33" xfId="54" applyFont="1" applyFill="1" applyBorder="1" applyAlignment="1" applyProtection="1">
      <alignment horizontal="left" vertical="center" wrapText="1"/>
      <protection/>
    </xf>
    <xf numFmtId="0" fontId="2" fillId="0" borderId="50" xfId="54" applyFont="1" applyFill="1" applyBorder="1" applyAlignment="1" applyProtection="1">
      <alignment horizontal="left" vertical="center" wrapText="1"/>
      <protection/>
    </xf>
    <xf numFmtId="0" fontId="2" fillId="0" borderId="19" xfId="54" applyFont="1" applyFill="1" applyBorder="1" applyAlignment="1" applyProtection="1">
      <alignment horizontal="left" vertical="center"/>
      <protection/>
    </xf>
    <xf numFmtId="0" fontId="100" fillId="0" borderId="30" xfId="54" applyFont="1" applyFill="1" applyBorder="1" applyAlignment="1" applyProtection="1">
      <alignment horizontal="center" vertical="center" textRotation="90" wrapText="1"/>
      <protection/>
    </xf>
    <xf numFmtId="0" fontId="100" fillId="0" borderId="24" xfId="54" applyFont="1" applyFill="1" applyBorder="1" applyAlignment="1" applyProtection="1">
      <alignment horizontal="center" vertical="center" textRotation="90" wrapText="1"/>
      <protection/>
    </xf>
    <xf numFmtId="0" fontId="100" fillId="0" borderId="28" xfId="54" applyFont="1" applyFill="1" applyBorder="1" applyAlignment="1" applyProtection="1">
      <alignment horizontal="center" vertical="center" textRotation="90" wrapText="1"/>
      <protection/>
    </xf>
    <xf numFmtId="0" fontId="2" fillId="0" borderId="35" xfId="54" applyFont="1" applyFill="1" applyBorder="1" applyAlignment="1" applyProtection="1">
      <alignment horizontal="center"/>
      <protection locked="0"/>
    </xf>
    <xf numFmtId="0" fontId="2" fillId="0" borderId="33" xfId="54" applyFont="1" applyFill="1" applyBorder="1" applyAlignment="1" applyProtection="1">
      <alignment horizontal="center"/>
      <protection locked="0"/>
    </xf>
    <xf numFmtId="0" fontId="2" fillId="0" borderId="50" xfId="54" applyFont="1" applyFill="1" applyBorder="1" applyAlignment="1" applyProtection="1">
      <alignment horizontal="center"/>
      <protection locked="0"/>
    </xf>
    <xf numFmtId="0" fontId="15" fillId="0" borderId="34" xfId="0" applyFont="1" applyFill="1" applyBorder="1" applyAlignment="1" applyProtection="1">
      <alignment horizontal="center" vertical="center" wrapText="1"/>
      <protection/>
    </xf>
    <xf numFmtId="0" fontId="15" fillId="0" borderId="64" xfId="0" applyFont="1" applyFill="1" applyBorder="1" applyAlignment="1" applyProtection="1">
      <alignment horizontal="center" vertical="center" wrapText="1"/>
      <protection/>
    </xf>
    <xf numFmtId="0" fontId="15" fillId="0" borderId="46" xfId="0" applyFont="1" applyFill="1" applyBorder="1" applyAlignment="1" applyProtection="1">
      <alignment horizontal="center" vertical="center" wrapText="1"/>
      <protection/>
    </xf>
    <xf numFmtId="0" fontId="15" fillId="0" borderId="37" xfId="0" applyFont="1" applyFill="1" applyBorder="1" applyAlignment="1" applyProtection="1">
      <alignment horizontal="center" vertical="center" wrapText="1"/>
      <protection/>
    </xf>
    <xf numFmtId="0" fontId="0" fillId="0" borderId="20" xfId="0" applyFont="1" applyFill="1" applyBorder="1" applyAlignment="1" applyProtection="1">
      <alignment horizontal="left"/>
      <protection/>
    </xf>
    <xf numFmtId="0" fontId="0" fillId="0" borderId="15" xfId="0" applyFont="1" applyFill="1" applyBorder="1" applyAlignment="1" applyProtection="1">
      <alignment horizontal="left"/>
      <protection/>
    </xf>
    <xf numFmtId="0" fontId="0" fillId="0" borderId="11" xfId="0" applyFont="1" applyFill="1" applyBorder="1" applyAlignment="1" applyProtection="1">
      <alignment horizontal="left"/>
      <protection/>
    </xf>
    <xf numFmtId="0" fontId="0" fillId="0" borderId="19" xfId="0" applyFont="1" applyFill="1" applyBorder="1" applyAlignment="1" applyProtection="1">
      <alignment/>
      <protection/>
    </xf>
    <xf numFmtId="0" fontId="0" fillId="0" borderId="16" xfId="0" applyFont="1" applyFill="1" applyBorder="1" applyAlignment="1" applyProtection="1">
      <alignment/>
      <protection/>
    </xf>
    <xf numFmtId="0" fontId="11" fillId="0" borderId="35" xfId="0" applyFont="1" applyFill="1" applyBorder="1" applyAlignment="1" applyProtection="1">
      <alignment horizontal="center"/>
      <protection/>
    </xf>
    <xf numFmtId="0" fontId="11" fillId="0" borderId="33" xfId="0" applyFont="1" applyFill="1" applyBorder="1" applyAlignment="1" applyProtection="1">
      <alignment horizontal="center"/>
      <protection/>
    </xf>
    <xf numFmtId="0" fontId="11" fillId="0" borderId="50" xfId="0" applyFont="1" applyFill="1" applyBorder="1" applyAlignment="1" applyProtection="1">
      <alignment horizontal="center"/>
      <protection/>
    </xf>
    <xf numFmtId="0" fontId="0" fillId="0" borderId="19" xfId="0" applyFont="1" applyFill="1" applyBorder="1" applyAlignment="1" applyProtection="1">
      <alignment horizontal="left"/>
      <protection/>
    </xf>
    <xf numFmtId="0" fontId="0" fillId="0" borderId="16" xfId="0" applyFont="1" applyFill="1" applyBorder="1" applyAlignment="1" applyProtection="1">
      <alignment horizontal="left"/>
      <protection/>
    </xf>
    <xf numFmtId="0" fontId="0" fillId="0" borderId="15" xfId="0" applyFont="1" applyFill="1" applyBorder="1" applyAlignment="1" applyProtection="1">
      <alignment horizontal="left" wrapText="1"/>
      <protection/>
    </xf>
    <xf numFmtId="0" fontId="0" fillId="0" borderId="11" xfId="0" applyFont="1" applyFill="1" applyBorder="1" applyAlignment="1" applyProtection="1">
      <alignment horizontal="left" wrapText="1"/>
      <protection/>
    </xf>
    <xf numFmtId="0" fontId="90" fillId="0" borderId="34" xfId="0" applyFont="1" applyFill="1" applyBorder="1" applyAlignment="1" applyProtection="1">
      <alignment horizontal="center" vertical="center" wrapText="1"/>
      <protection/>
    </xf>
    <xf numFmtId="0" fontId="90" fillId="0" borderId="39" xfId="0" applyFont="1" applyFill="1" applyBorder="1" applyAlignment="1" applyProtection="1">
      <alignment horizontal="center" vertical="center" wrapText="1"/>
      <protection/>
    </xf>
    <xf numFmtId="0" fontId="90" fillId="0" borderId="46" xfId="0" applyFont="1" applyFill="1" applyBorder="1" applyAlignment="1" applyProtection="1">
      <alignment horizontal="center" vertical="center" wrapText="1"/>
      <protection/>
    </xf>
    <xf numFmtId="0" fontId="90" fillId="0" borderId="54" xfId="0" applyFont="1" applyFill="1" applyBorder="1" applyAlignment="1" applyProtection="1">
      <alignment horizontal="center" vertical="center" wrapText="1"/>
      <protection/>
    </xf>
    <xf numFmtId="0" fontId="86" fillId="0" borderId="82" xfId="0" applyFont="1" applyFill="1" applyBorder="1" applyAlignment="1" applyProtection="1">
      <alignment horizontal="left" vertical="center" wrapText="1"/>
      <protection/>
    </xf>
    <xf numFmtId="0" fontId="86" fillId="0" borderId="62" xfId="0" applyFont="1" applyFill="1" applyBorder="1" applyAlignment="1" applyProtection="1">
      <alignment horizontal="left" vertical="center" wrapText="1"/>
      <protection/>
    </xf>
    <xf numFmtId="0" fontId="86" fillId="0" borderId="52" xfId="0" applyFont="1" applyFill="1" applyBorder="1" applyAlignment="1" applyProtection="1">
      <alignment horizontal="left" vertical="center" wrapText="1"/>
      <protection/>
    </xf>
    <xf numFmtId="0" fontId="86" fillId="0" borderId="60" xfId="0" applyFont="1" applyFill="1" applyBorder="1" applyAlignment="1" applyProtection="1">
      <alignment horizontal="left" vertical="center" wrapText="1"/>
      <protection/>
    </xf>
    <xf numFmtId="0" fontId="4" fillId="0" borderId="34" xfId="54" applyFont="1" applyFill="1" applyBorder="1" applyAlignment="1" applyProtection="1">
      <alignment horizontal="center" vertical="center" wrapText="1"/>
      <protection/>
    </xf>
    <xf numFmtId="0" fontId="4" fillId="0" borderId="39" xfId="54" applyFont="1" applyFill="1" applyBorder="1" applyAlignment="1" applyProtection="1">
      <alignment horizontal="center" vertical="center" wrapText="1"/>
      <protection/>
    </xf>
    <xf numFmtId="0" fontId="4" fillId="0" borderId="46" xfId="54" applyFont="1" applyFill="1" applyBorder="1" applyAlignment="1" applyProtection="1">
      <alignment horizontal="center" vertical="center" wrapText="1"/>
      <protection/>
    </xf>
    <xf numFmtId="0" fontId="4" fillId="0" borderId="54" xfId="54" applyFont="1" applyFill="1" applyBorder="1" applyAlignment="1" applyProtection="1">
      <alignment horizontal="center" vertical="center" wrapText="1"/>
      <protection/>
    </xf>
    <xf numFmtId="0" fontId="0" fillId="0" borderId="47"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44" xfId="0"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0" fontId="0" fillId="0" borderId="16" xfId="0" applyFont="1" applyFill="1" applyBorder="1" applyAlignment="1" applyProtection="1">
      <alignment horizontal="left" vertical="center"/>
      <protection/>
    </xf>
    <xf numFmtId="0" fontId="101" fillId="0" borderId="34" xfId="54" applyFont="1" applyFill="1" applyBorder="1" applyAlignment="1" applyProtection="1">
      <alignment horizontal="center" vertical="center" wrapText="1"/>
      <protection/>
    </xf>
    <xf numFmtId="0" fontId="101" fillId="0" borderId="39" xfId="54" applyFont="1" applyFill="1" applyBorder="1" applyAlignment="1" applyProtection="1">
      <alignment horizontal="center" vertical="center" wrapText="1"/>
      <protection/>
    </xf>
    <xf numFmtId="0" fontId="101" fillId="0" borderId="47" xfId="54" applyFont="1" applyFill="1" applyBorder="1" applyAlignment="1" applyProtection="1">
      <alignment horizontal="center" vertical="center" wrapText="1"/>
      <protection/>
    </xf>
    <xf numFmtId="0" fontId="101" fillId="0" borderId="44" xfId="54" applyFont="1" applyFill="1" applyBorder="1" applyAlignment="1" applyProtection="1">
      <alignment horizontal="center" vertical="center" wrapText="1"/>
      <protection/>
    </xf>
    <xf numFmtId="0" fontId="101" fillId="0" borderId="46" xfId="54" applyFont="1" applyFill="1" applyBorder="1" applyAlignment="1" applyProtection="1">
      <alignment horizontal="center" vertical="center" wrapText="1"/>
      <protection/>
    </xf>
    <xf numFmtId="0" fontId="101" fillId="0" borderId="54" xfId="54" applyFont="1" applyFill="1" applyBorder="1" applyAlignment="1" applyProtection="1">
      <alignment horizontal="center" vertical="center" wrapText="1"/>
      <protection/>
    </xf>
    <xf numFmtId="0" fontId="11" fillId="0" borderId="35" xfId="54" applyFont="1" applyFill="1" applyBorder="1" applyAlignment="1" applyProtection="1">
      <alignment horizontal="center"/>
      <protection/>
    </xf>
    <xf numFmtId="0" fontId="11" fillId="0" borderId="50" xfId="54" applyFont="1" applyFill="1" applyBorder="1" applyAlignment="1" applyProtection="1">
      <alignment horizontal="center"/>
      <protection/>
    </xf>
    <xf numFmtId="0" fontId="4" fillId="0" borderId="47" xfId="54" applyFont="1" applyFill="1" applyBorder="1" applyAlignment="1" applyProtection="1">
      <alignment horizontal="center" vertical="center" wrapText="1"/>
      <protection/>
    </xf>
    <xf numFmtId="0" fontId="4" fillId="0" borderId="44" xfId="54" applyFont="1" applyFill="1" applyBorder="1" applyAlignment="1" applyProtection="1">
      <alignment horizontal="center" vertical="center" wrapText="1"/>
      <protection/>
    </xf>
    <xf numFmtId="0" fontId="11" fillId="0" borderId="34" xfId="54" applyFont="1" applyFill="1" applyBorder="1" applyAlignment="1" applyProtection="1">
      <alignment horizontal="center" vertical="center" wrapText="1"/>
      <protection/>
    </xf>
    <xf numFmtId="0" fontId="11" fillId="0" borderId="39" xfId="54" applyFont="1" applyFill="1" applyBorder="1" applyAlignment="1" applyProtection="1">
      <alignment horizontal="center" vertical="center" wrapText="1"/>
      <protection/>
    </xf>
    <xf numFmtId="0" fontId="11" fillId="0" borderId="47" xfId="54" applyFont="1" applyFill="1" applyBorder="1" applyAlignment="1" applyProtection="1">
      <alignment horizontal="center" vertical="center" wrapText="1"/>
      <protection/>
    </xf>
    <xf numFmtId="0" fontId="11" fillId="0" borderId="44" xfId="54" applyFont="1" applyFill="1" applyBorder="1" applyAlignment="1" applyProtection="1">
      <alignment horizontal="center" vertical="center" wrapText="1"/>
      <protection/>
    </xf>
    <xf numFmtId="0" fontId="11" fillId="0" borderId="46" xfId="54" applyFont="1" applyFill="1" applyBorder="1" applyAlignment="1" applyProtection="1">
      <alignment horizontal="center" vertical="center" wrapText="1"/>
      <protection/>
    </xf>
    <xf numFmtId="0" fontId="11" fillId="0" borderId="54" xfId="54" applyFont="1" applyFill="1" applyBorder="1" applyAlignment="1" applyProtection="1">
      <alignment horizontal="center" vertical="center" wrapText="1"/>
      <protection/>
    </xf>
    <xf numFmtId="0" fontId="4" fillId="0" borderId="35" xfId="54" applyFont="1" applyFill="1" applyBorder="1" applyAlignment="1" applyProtection="1">
      <alignment horizontal="center" vertical="center" wrapText="1"/>
      <protection/>
    </xf>
    <xf numFmtId="0" fontId="4" fillId="0" borderId="50" xfId="54" applyFont="1" applyFill="1" applyBorder="1" applyAlignment="1" applyProtection="1">
      <alignment horizontal="center" vertical="center" wrapText="1"/>
      <protection/>
    </xf>
    <xf numFmtId="0" fontId="4" fillId="0" borderId="30" xfId="54" applyFont="1" applyFill="1" applyBorder="1" applyAlignment="1" applyProtection="1">
      <alignment horizontal="center" vertical="center" textRotation="90" wrapText="1"/>
      <protection/>
    </xf>
    <xf numFmtId="0" fontId="4" fillId="0" borderId="24" xfId="54" applyFont="1" applyFill="1" applyBorder="1" applyAlignment="1" applyProtection="1">
      <alignment horizontal="center" vertical="center" textRotation="90" wrapText="1"/>
      <protection/>
    </xf>
    <xf numFmtId="0" fontId="4" fillId="0" borderId="28" xfId="54" applyFont="1" applyFill="1" applyBorder="1" applyAlignment="1" applyProtection="1">
      <alignment horizontal="center" vertical="center" textRotation="90" wrapText="1"/>
      <protection/>
    </xf>
    <xf numFmtId="0" fontId="0" fillId="0" borderId="34" xfId="54" applyFont="1" applyFill="1" applyBorder="1" applyAlignment="1" applyProtection="1">
      <alignment horizontal="center" vertical="center" textRotation="90" wrapText="1"/>
      <protection/>
    </xf>
    <xf numFmtId="0" fontId="0" fillId="0" borderId="71" xfId="54" applyFont="1" applyFill="1" applyBorder="1" applyAlignment="1" applyProtection="1">
      <alignment horizontal="center" vertical="center" textRotation="90" wrapText="1"/>
      <protection/>
    </xf>
    <xf numFmtId="0" fontId="0" fillId="0" borderId="47" xfId="54" applyFont="1" applyFill="1" applyBorder="1" applyAlignment="1" applyProtection="1">
      <alignment horizontal="center" vertical="center" textRotation="90" wrapText="1"/>
      <protection/>
    </xf>
    <xf numFmtId="0" fontId="0" fillId="0" borderId="72" xfId="54" applyFont="1" applyFill="1" applyBorder="1" applyAlignment="1" applyProtection="1">
      <alignment horizontal="center" vertical="center" textRotation="90" wrapText="1"/>
      <protection/>
    </xf>
    <xf numFmtId="0" fontId="0" fillId="0" borderId="46" xfId="54" applyFont="1" applyFill="1" applyBorder="1" applyAlignment="1" applyProtection="1">
      <alignment horizontal="center" vertical="center" textRotation="90" wrapText="1"/>
      <protection/>
    </xf>
    <xf numFmtId="0" fontId="0" fillId="0" borderId="73" xfId="54" applyFont="1" applyFill="1" applyBorder="1" applyAlignment="1" applyProtection="1">
      <alignment horizontal="center" vertical="center" textRotation="90" wrapText="1"/>
      <protection/>
    </xf>
    <xf numFmtId="0" fontId="0" fillId="0" borderId="83" xfId="54" applyFont="1" applyFill="1" applyBorder="1" applyAlignment="1" applyProtection="1">
      <alignment horizontal="left"/>
      <protection/>
    </xf>
    <xf numFmtId="0" fontId="0" fillId="0" borderId="32" xfId="54" applyFont="1" applyFill="1" applyBorder="1" applyAlignment="1" applyProtection="1">
      <alignment horizontal="left"/>
      <protection/>
    </xf>
    <xf numFmtId="0" fontId="0" fillId="0" borderId="41" xfId="54" applyFont="1" applyFill="1" applyBorder="1" applyAlignment="1" applyProtection="1">
      <alignment horizontal="left"/>
      <protection/>
    </xf>
    <xf numFmtId="0" fontId="0" fillId="0" borderId="14" xfId="54" applyFont="1" applyFill="1" applyBorder="1" applyAlignment="1" applyProtection="1">
      <alignment horizontal="left" wrapText="1"/>
      <protection/>
    </xf>
    <xf numFmtId="0" fontId="0" fillId="0" borderId="15" xfId="54" applyFont="1" applyFill="1" applyBorder="1" applyAlignment="1" applyProtection="1">
      <alignment horizontal="left" wrapText="1"/>
      <protection/>
    </xf>
    <xf numFmtId="0" fontId="0" fillId="0" borderId="10" xfId="54" applyFont="1" applyFill="1" applyBorder="1" applyAlignment="1" applyProtection="1">
      <alignment horizontal="left" wrapText="1"/>
      <protection/>
    </xf>
    <xf numFmtId="0" fontId="0" fillId="0" borderId="19" xfId="54" applyFont="1" applyFill="1" applyBorder="1" applyAlignment="1" applyProtection="1">
      <alignment horizontal="left" wrapText="1"/>
      <protection/>
    </xf>
    <xf numFmtId="0" fontId="0" fillId="0" borderId="12" xfId="54" applyFont="1" applyFill="1" applyBorder="1" applyAlignment="1" applyProtection="1">
      <alignment horizontal="left" wrapText="1"/>
      <protection/>
    </xf>
    <xf numFmtId="0" fontId="0" fillId="0" borderId="21" xfId="54" applyFont="1" applyFill="1" applyBorder="1" applyAlignment="1" applyProtection="1">
      <alignment horizontal="left" wrapText="1"/>
      <protection/>
    </xf>
    <xf numFmtId="0" fontId="0" fillId="0" borderId="13" xfId="54" applyFont="1" applyFill="1" applyBorder="1" applyAlignment="1" applyProtection="1">
      <alignment horizontal="left" wrapText="1"/>
      <protection/>
    </xf>
    <xf numFmtId="0" fontId="0" fillId="0" borderId="52" xfId="54" applyFont="1" applyFill="1" applyBorder="1" applyAlignment="1" applyProtection="1">
      <alignment horizontal="left"/>
      <protection/>
    </xf>
    <xf numFmtId="0" fontId="0" fillId="0" borderId="40" xfId="54" applyFont="1" applyFill="1" applyBorder="1" applyAlignment="1" applyProtection="1">
      <alignment horizontal="left"/>
      <protection/>
    </xf>
    <xf numFmtId="0" fontId="0" fillId="0" borderId="80" xfId="54" applyFont="1" applyFill="1" applyBorder="1" applyAlignment="1" applyProtection="1">
      <alignment horizontal="left"/>
      <protection/>
    </xf>
    <xf numFmtId="0" fontId="0" fillId="0" borderId="82" xfId="54" applyFont="1" applyFill="1" applyBorder="1" applyAlignment="1" applyProtection="1">
      <alignment horizontal="left"/>
      <protection/>
    </xf>
    <xf numFmtId="0" fontId="0" fillId="0" borderId="42" xfId="54" applyFont="1" applyFill="1" applyBorder="1" applyAlignment="1" applyProtection="1">
      <alignment horizontal="left"/>
      <protection/>
    </xf>
    <xf numFmtId="0" fontId="0" fillId="0" borderId="51" xfId="54" applyFont="1" applyFill="1" applyBorder="1" applyAlignment="1" applyProtection="1">
      <alignment horizontal="left"/>
      <protection/>
    </xf>
    <xf numFmtId="0" fontId="0" fillId="0" borderId="65" xfId="54" applyFont="1" applyFill="1" applyBorder="1" applyAlignment="1" applyProtection="1">
      <alignment horizontal="left"/>
      <protection/>
    </xf>
    <xf numFmtId="0" fontId="0" fillId="0" borderId="53" xfId="54" applyFont="1" applyFill="1" applyBorder="1" applyAlignment="1" applyProtection="1">
      <alignment horizontal="left"/>
      <protection/>
    </xf>
    <xf numFmtId="0" fontId="0" fillId="0" borderId="48" xfId="54" applyFont="1" applyFill="1" applyBorder="1" applyAlignment="1" applyProtection="1">
      <alignment horizontal="left"/>
      <protection/>
    </xf>
    <xf numFmtId="0" fontId="0" fillId="0" borderId="12" xfId="54" applyFont="1" applyFill="1" applyBorder="1" applyAlignment="1" applyProtection="1">
      <alignment horizontal="left"/>
      <protection/>
    </xf>
    <xf numFmtId="0" fontId="4" fillId="0" borderId="64" xfId="54" applyFont="1" applyFill="1" applyBorder="1" applyAlignment="1" applyProtection="1">
      <alignment horizontal="center" vertical="center" wrapText="1"/>
      <protection/>
    </xf>
    <xf numFmtId="0" fontId="4" fillId="0" borderId="0" xfId="54" applyFont="1" applyFill="1" applyBorder="1" applyAlignment="1" applyProtection="1">
      <alignment horizontal="center" vertical="center" wrapText="1"/>
      <protection/>
    </xf>
    <xf numFmtId="0" fontId="4" fillId="0" borderId="37" xfId="54" applyFont="1" applyFill="1" applyBorder="1" applyAlignment="1" applyProtection="1">
      <alignment horizontal="center" vertical="center" wrapText="1"/>
      <protection/>
    </xf>
    <xf numFmtId="0" fontId="0" fillId="0" borderId="56" xfId="54" applyFont="1" applyFill="1" applyBorder="1" applyAlignment="1" applyProtection="1">
      <alignment horizontal="left" vertical="center"/>
      <protection/>
    </xf>
    <xf numFmtId="0" fontId="0" fillId="0" borderId="40" xfId="54" applyFont="1" applyFill="1" applyBorder="1" applyAlignment="1" applyProtection="1">
      <alignment horizontal="left" vertical="center"/>
      <protection/>
    </xf>
    <xf numFmtId="0" fontId="0" fillId="0" borderId="58" xfId="54" applyFont="1" applyFill="1" applyBorder="1" applyAlignment="1" applyProtection="1">
      <alignment horizontal="left" vertical="center"/>
      <protection/>
    </xf>
    <xf numFmtId="0" fontId="0" fillId="0" borderId="41" xfId="54" applyFont="1" applyFill="1" applyBorder="1" applyAlignment="1" applyProtection="1">
      <alignment horizontal="left" vertical="center"/>
      <protection/>
    </xf>
    <xf numFmtId="0" fontId="0" fillId="0" borderId="45" xfId="54" applyFont="1" applyFill="1" applyBorder="1" applyAlignment="1" applyProtection="1">
      <alignment horizontal="left" vertical="center"/>
      <protection/>
    </xf>
    <xf numFmtId="0" fontId="0" fillId="0" borderId="42" xfId="54" applyFont="1" applyFill="1" applyBorder="1" applyAlignment="1" applyProtection="1">
      <alignment horizontal="left" vertical="center"/>
      <protection/>
    </xf>
    <xf numFmtId="0" fontId="0" fillId="0" borderId="15" xfId="54" applyFont="1" applyFill="1" applyBorder="1" applyAlignment="1" applyProtection="1">
      <alignment horizontal="left" vertical="center"/>
      <protection/>
    </xf>
    <xf numFmtId="0" fontId="0" fillId="0" borderId="10" xfId="54" applyFont="1" applyFill="1" applyBorder="1" applyAlignment="1" applyProtection="1">
      <alignment horizontal="left" vertical="center"/>
      <protection/>
    </xf>
    <xf numFmtId="0" fontId="0" fillId="0" borderId="19" xfId="54" applyFont="1" applyFill="1" applyBorder="1" applyAlignment="1" applyProtection="1">
      <alignment horizontal="left"/>
      <protection/>
    </xf>
    <xf numFmtId="0" fontId="0" fillId="0" borderId="20" xfId="54" applyFont="1" applyFill="1" applyBorder="1" applyAlignment="1" applyProtection="1">
      <alignment horizontal="left"/>
      <protection/>
    </xf>
    <xf numFmtId="0" fontId="0" fillId="0" borderId="14" xfId="54" applyFont="1" applyFill="1" applyBorder="1" applyAlignment="1" applyProtection="1">
      <alignment horizontal="left"/>
      <protection/>
    </xf>
    <xf numFmtId="0" fontId="0" fillId="0" borderId="11" xfId="0" applyFont="1" applyFill="1" applyBorder="1" applyAlignment="1" applyProtection="1">
      <alignment horizontal="left" vertical="center"/>
      <protection/>
    </xf>
    <xf numFmtId="0" fontId="0" fillId="0" borderId="41" xfId="0" applyFont="1" applyFill="1" applyBorder="1" applyAlignment="1" applyProtection="1">
      <alignment horizontal="left" vertical="center"/>
      <protection/>
    </xf>
    <xf numFmtId="0" fontId="0" fillId="0" borderId="46" xfId="0" applyFont="1" applyFill="1" applyBorder="1" applyAlignment="1" applyProtection="1">
      <alignment horizontal="left" vertical="center"/>
      <protection/>
    </xf>
    <xf numFmtId="0" fontId="0" fillId="0" borderId="37" xfId="0" applyFont="1" applyFill="1" applyBorder="1" applyAlignment="1" applyProtection="1">
      <alignment horizontal="left" vertical="center"/>
      <protection/>
    </xf>
    <xf numFmtId="0" fontId="0" fillId="0" borderId="54"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0" fontId="0" fillId="0" borderId="58" xfId="0" applyFont="1" applyFill="1" applyBorder="1" applyAlignment="1" applyProtection="1">
      <alignment horizontal="left" vertical="center"/>
      <protection/>
    </xf>
    <xf numFmtId="0" fontId="0" fillId="0" borderId="83" xfId="0" applyFont="1" applyFill="1" applyBorder="1" applyAlignment="1" applyProtection="1">
      <alignment horizontal="left" vertical="center"/>
      <protection/>
    </xf>
    <xf numFmtId="0" fontId="0" fillId="0" borderId="32" xfId="0" applyFont="1" applyFill="1" applyBorder="1" applyAlignment="1" applyProtection="1">
      <alignment horizontal="left" vertical="center"/>
      <protection/>
    </xf>
    <xf numFmtId="0" fontId="0" fillId="0" borderId="34" xfId="0" applyFont="1" applyFill="1" applyBorder="1" applyAlignment="1" applyProtection="1">
      <alignment horizontal="center" vertical="center" wrapText="1"/>
      <protection/>
    </xf>
    <xf numFmtId="0" fontId="0" fillId="0" borderId="71" xfId="0" applyFont="1" applyFill="1" applyBorder="1" applyAlignment="1" applyProtection="1">
      <alignment horizontal="center" vertical="center" wrapText="1"/>
      <protection/>
    </xf>
    <xf numFmtId="0" fontId="0" fillId="0" borderId="47" xfId="0" applyFont="1" applyFill="1" applyBorder="1" applyAlignment="1" applyProtection="1">
      <alignment horizontal="center" vertical="center" wrapText="1"/>
      <protection/>
    </xf>
    <xf numFmtId="0" fontId="0" fillId="0" borderId="72"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51" xfId="0" applyFont="1" applyFill="1" applyBorder="1" applyAlignment="1" applyProtection="1">
      <alignment horizontal="center" vertical="center" wrapText="1"/>
      <protection/>
    </xf>
    <xf numFmtId="0" fontId="4" fillId="0" borderId="50" xfId="0" applyFont="1" applyFill="1" applyBorder="1" applyAlignment="1" applyProtection="1">
      <alignment horizontal="center" vertical="center" wrapText="1"/>
      <protection/>
    </xf>
    <xf numFmtId="1" fontId="0" fillId="0" borderId="45" xfId="0" applyNumberFormat="1" applyFont="1" applyFill="1" applyBorder="1" applyAlignment="1" applyProtection="1">
      <alignment horizontal="left" vertical="center" wrapText="1"/>
      <protection/>
    </xf>
    <xf numFmtId="1" fontId="0" fillId="0" borderId="82" xfId="0" applyNumberFormat="1" applyFont="1" applyFill="1" applyBorder="1" applyAlignment="1" applyProtection="1">
      <alignment horizontal="left" vertical="center" wrapText="1"/>
      <protection/>
    </xf>
    <xf numFmtId="1" fontId="0" fillId="0" borderId="81" xfId="0" applyNumberFormat="1" applyFont="1" applyFill="1" applyBorder="1" applyAlignment="1" applyProtection="1">
      <alignment horizontal="left" vertical="center" wrapText="1"/>
      <protection/>
    </xf>
    <xf numFmtId="1" fontId="0" fillId="0" borderId="42" xfId="0" applyNumberFormat="1" applyFont="1" applyFill="1" applyBorder="1" applyAlignment="1" applyProtection="1">
      <alignment horizontal="left" vertical="center" wrapText="1"/>
      <protection/>
    </xf>
    <xf numFmtId="1" fontId="0" fillId="0" borderId="56" xfId="0" applyNumberFormat="1" applyFont="1" applyFill="1" applyBorder="1" applyAlignment="1" applyProtection="1">
      <alignment horizontal="left" vertical="center" wrapText="1"/>
      <protection/>
    </xf>
    <xf numFmtId="1" fontId="0" fillId="0" borderId="52" xfId="0" applyNumberFormat="1" applyFont="1" applyFill="1" applyBorder="1" applyAlignment="1" applyProtection="1">
      <alignment horizontal="left" vertical="center" wrapText="1"/>
      <protection/>
    </xf>
    <xf numFmtId="1" fontId="0" fillId="0" borderId="80" xfId="0" applyNumberFormat="1" applyFont="1" applyFill="1" applyBorder="1" applyAlignment="1" applyProtection="1">
      <alignment horizontal="left" vertical="center" wrapText="1"/>
      <protection/>
    </xf>
    <xf numFmtId="1" fontId="0" fillId="0" borderId="40" xfId="0" applyNumberFormat="1" applyFont="1" applyFill="1" applyBorder="1" applyAlignment="1" applyProtection="1">
      <alignment horizontal="left" vertical="center" wrapText="1"/>
      <protection/>
    </xf>
    <xf numFmtId="1" fontId="0" fillId="0" borderId="58" xfId="0" applyNumberFormat="1" applyFont="1" applyFill="1" applyBorder="1" applyAlignment="1" applyProtection="1">
      <alignment horizontal="left" vertical="center" wrapText="1"/>
      <protection/>
    </xf>
    <xf numFmtId="1" fontId="0" fillId="0" borderId="83" xfId="0" applyNumberFormat="1" applyFont="1" applyFill="1" applyBorder="1" applyAlignment="1" applyProtection="1">
      <alignment horizontal="left" vertical="center" wrapText="1"/>
      <protection/>
    </xf>
    <xf numFmtId="1" fontId="0" fillId="0" borderId="32" xfId="0" applyNumberFormat="1" applyFont="1" applyFill="1" applyBorder="1" applyAlignment="1" applyProtection="1">
      <alignment horizontal="left" vertical="center" wrapText="1"/>
      <protection/>
    </xf>
    <xf numFmtId="1" fontId="0" fillId="0" borderId="41" xfId="0" applyNumberFormat="1" applyFont="1" applyFill="1" applyBorder="1" applyAlignment="1" applyProtection="1">
      <alignment horizontal="left" vertical="center" wrapText="1"/>
      <protection/>
    </xf>
    <xf numFmtId="1" fontId="0" fillId="0" borderId="19" xfId="0" applyNumberFormat="1" applyFont="1" applyFill="1" applyBorder="1" applyAlignment="1" applyProtection="1">
      <alignment horizontal="left" vertical="center"/>
      <protection/>
    </xf>
    <xf numFmtId="1" fontId="0" fillId="0" borderId="15" xfId="0" applyNumberFormat="1" applyFont="1" applyFill="1" applyBorder="1" applyAlignment="1" applyProtection="1">
      <alignment horizontal="left" vertical="center"/>
      <protection/>
    </xf>
    <xf numFmtId="1" fontId="0" fillId="0" borderId="11" xfId="0" applyNumberFormat="1" applyFont="1" applyFill="1" applyBorder="1" applyAlignment="1" applyProtection="1">
      <alignment horizontal="left" vertical="center"/>
      <protection/>
    </xf>
    <xf numFmtId="1" fontId="0" fillId="0" borderId="34" xfId="0" applyNumberFormat="1" applyFont="1" applyFill="1" applyBorder="1" applyAlignment="1" applyProtection="1">
      <alignment horizontal="center" vertical="center"/>
      <protection/>
    </xf>
    <xf numFmtId="1" fontId="0" fillId="0" borderId="39" xfId="0" applyNumberFormat="1" applyFont="1" applyFill="1" applyBorder="1" applyAlignment="1" applyProtection="1">
      <alignment horizontal="center" vertical="center"/>
      <protection/>
    </xf>
    <xf numFmtId="1" fontId="0" fillId="0" borderId="47" xfId="0" applyNumberFormat="1" applyFont="1" applyFill="1" applyBorder="1" applyAlignment="1" applyProtection="1">
      <alignment horizontal="center" vertical="center"/>
      <protection/>
    </xf>
    <xf numFmtId="1" fontId="0" fillId="0" borderId="44" xfId="0" applyNumberFormat="1" applyFont="1" applyFill="1" applyBorder="1" applyAlignment="1" applyProtection="1">
      <alignment horizontal="center" vertical="center"/>
      <protection/>
    </xf>
    <xf numFmtId="1" fontId="0" fillId="0" borderId="46" xfId="0" applyNumberFormat="1" applyFont="1" applyFill="1" applyBorder="1" applyAlignment="1" applyProtection="1">
      <alignment horizontal="center" vertical="center"/>
      <protection/>
    </xf>
    <xf numFmtId="1" fontId="0" fillId="0" borderId="54" xfId="0" applyNumberFormat="1" applyFont="1" applyFill="1" applyBorder="1" applyAlignment="1" applyProtection="1">
      <alignment horizontal="center" vertical="center"/>
      <protection/>
    </xf>
    <xf numFmtId="1" fontId="0" fillId="0" borderId="15" xfId="0" applyNumberFormat="1" applyFont="1" applyFill="1" applyBorder="1" applyAlignment="1" applyProtection="1">
      <alignment horizontal="left" vertical="center" wrapText="1"/>
      <protection/>
    </xf>
    <xf numFmtId="1" fontId="0" fillId="0" borderId="10" xfId="0" applyNumberFormat="1" applyFont="1" applyFill="1" applyBorder="1" applyAlignment="1" applyProtection="1">
      <alignment horizontal="left" vertical="center" wrapText="1"/>
      <protection/>
    </xf>
    <xf numFmtId="1" fontId="0" fillId="0" borderId="20" xfId="0" applyNumberFormat="1" applyFont="1" applyFill="1" applyBorder="1" applyAlignment="1" applyProtection="1">
      <alignment horizontal="left" vertical="center" wrapText="1"/>
      <protection/>
    </xf>
    <xf numFmtId="1" fontId="0" fillId="0" borderId="14" xfId="0" applyNumberFormat="1" applyFont="1" applyFill="1" applyBorder="1" applyAlignment="1" applyProtection="1">
      <alignment horizontal="left" vertical="center" wrapText="1"/>
      <protection/>
    </xf>
    <xf numFmtId="1" fontId="0" fillId="0" borderId="34" xfId="0" applyNumberFormat="1" applyFont="1" applyFill="1" applyBorder="1" applyAlignment="1" applyProtection="1">
      <alignment horizontal="center" vertical="center" wrapText="1"/>
      <protection/>
    </xf>
    <xf numFmtId="1" fontId="0" fillId="0" borderId="39" xfId="0" applyNumberFormat="1" applyFont="1" applyFill="1" applyBorder="1" applyAlignment="1" applyProtection="1">
      <alignment horizontal="center" vertical="center" wrapText="1"/>
      <protection/>
    </xf>
    <xf numFmtId="1" fontId="0" fillId="0" borderId="47" xfId="0" applyNumberFormat="1" applyFont="1" applyFill="1" applyBorder="1" applyAlignment="1" applyProtection="1">
      <alignment horizontal="center" vertical="center" wrapText="1"/>
      <protection/>
    </xf>
    <xf numFmtId="1" fontId="0" fillId="0" borderId="44" xfId="0" applyNumberFormat="1" applyFont="1" applyFill="1" applyBorder="1" applyAlignment="1" applyProtection="1">
      <alignment horizontal="center" vertical="center" wrapText="1"/>
      <protection/>
    </xf>
    <xf numFmtId="1" fontId="0" fillId="0" borderId="20" xfId="0" applyNumberFormat="1" applyFont="1" applyFill="1" applyBorder="1" applyAlignment="1" applyProtection="1">
      <alignment horizontal="left" vertical="center"/>
      <protection/>
    </xf>
    <xf numFmtId="0" fontId="0" fillId="0" borderId="31" xfId="0" applyFont="1" applyFill="1" applyBorder="1" applyAlignment="1" applyProtection="1">
      <alignment horizontal="left" vertical="center"/>
      <protection/>
    </xf>
    <xf numFmtId="1" fontId="0" fillId="0" borderId="21" xfId="0" applyNumberFormat="1" applyFont="1" applyFill="1" applyBorder="1" applyAlignment="1" applyProtection="1">
      <alignment horizontal="left" vertical="center"/>
      <protection/>
    </xf>
    <xf numFmtId="0" fontId="0" fillId="0" borderId="36" xfId="0" applyFont="1" applyFill="1" applyBorder="1" applyAlignment="1" applyProtection="1">
      <alignment horizontal="left" vertical="center"/>
      <protection/>
    </xf>
    <xf numFmtId="1" fontId="0" fillId="0" borderId="17" xfId="0" applyNumberFormat="1" applyFont="1" applyFill="1" applyBorder="1" applyAlignment="1" applyProtection="1">
      <alignment horizontal="left" vertical="center"/>
      <protection/>
    </xf>
    <xf numFmtId="1" fontId="0" fillId="0" borderId="49" xfId="0" applyNumberFormat="1" applyFont="1" applyFill="1" applyBorder="1" applyAlignment="1" applyProtection="1">
      <alignment horizontal="left" vertical="center"/>
      <protection/>
    </xf>
    <xf numFmtId="1" fontId="0" fillId="0" borderId="71" xfId="0" applyNumberFormat="1" applyFont="1" applyFill="1" applyBorder="1" applyAlignment="1" applyProtection="1">
      <alignment horizontal="center" vertical="center" wrapText="1"/>
      <protection/>
    </xf>
    <xf numFmtId="1" fontId="0" fillId="0" borderId="72" xfId="0" applyNumberFormat="1" applyFont="1" applyFill="1" applyBorder="1" applyAlignment="1" applyProtection="1">
      <alignment horizontal="center" vertical="center" wrapText="1"/>
      <protection/>
    </xf>
    <xf numFmtId="1" fontId="0" fillId="0" borderId="46" xfId="0" applyNumberFormat="1" applyFont="1" applyFill="1" applyBorder="1" applyAlignment="1" applyProtection="1">
      <alignment horizontal="center" vertical="center" wrapText="1"/>
      <protection/>
    </xf>
    <xf numFmtId="1" fontId="0" fillId="0" borderId="73" xfId="0" applyNumberFormat="1" applyFont="1" applyFill="1" applyBorder="1" applyAlignment="1" applyProtection="1">
      <alignment horizontal="center" vertical="center" wrapText="1"/>
      <protection/>
    </xf>
    <xf numFmtId="0" fontId="0" fillId="0" borderId="34" xfId="0" applyFont="1" applyFill="1" applyBorder="1" applyAlignment="1" applyProtection="1">
      <alignment horizontal="center" vertical="center"/>
      <protection/>
    </xf>
    <xf numFmtId="0" fontId="0" fillId="0" borderId="71"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51" xfId="0" applyFont="1" applyFill="1" applyBorder="1" applyAlignment="1" applyProtection="1">
      <alignment horizontal="center" vertical="center"/>
      <protection/>
    </xf>
    <xf numFmtId="0" fontId="0" fillId="0" borderId="20" xfId="0" applyFont="1" applyFill="1" applyBorder="1" applyAlignment="1" applyProtection="1">
      <alignment horizontal="left" vertical="center"/>
      <protection/>
    </xf>
    <xf numFmtId="0" fontId="0" fillId="0" borderId="21" xfId="54" applyFont="1" applyFill="1" applyBorder="1" applyAlignment="1" applyProtection="1">
      <alignment horizontal="left" vertical="center"/>
      <protection/>
    </xf>
    <xf numFmtId="0" fontId="0" fillId="0" borderId="13" xfId="54" applyFont="1" applyFill="1" applyBorder="1" applyAlignment="1" applyProtection="1">
      <alignment horizontal="left" vertical="center"/>
      <protection/>
    </xf>
    <xf numFmtId="0" fontId="4" fillId="0" borderId="33" xfId="54" applyFont="1" applyFill="1" applyBorder="1" applyAlignment="1" applyProtection="1">
      <alignment horizontal="center" vertical="center" wrapText="1"/>
      <protection/>
    </xf>
    <xf numFmtId="0" fontId="4" fillId="0" borderId="34" xfId="54" applyFont="1" applyFill="1" applyBorder="1" applyAlignment="1" applyProtection="1">
      <alignment horizontal="center" vertical="center" textRotation="90" wrapText="1"/>
      <protection/>
    </xf>
    <xf numFmtId="0" fontId="4" fillId="0" borderId="39" xfId="54" applyFont="1" applyFill="1" applyBorder="1" applyAlignment="1" applyProtection="1">
      <alignment horizontal="center" vertical="center" textRotation="90" wrapText="1"/>
      <protection/>
    </xf>
    <xf numFmtId="0" fontId="4" fillId="0" borderId="47" xfId="54" applyFont="1" applyFill="1" applyBorder="1" applyAlignment="1" applyProtection="1">
      <alignment horizontal="center" vertical="center" textRotation="90" wrapText="1"/>
      <protection/>
    </xf>
    <xf numFmtId="0" fontId="4" fillId="0" borderId="44" xfId="54" applyFont="1" applyFill="1" applyBorder="1" applyAlignment="1" applyProtection="1">
      <alignment horizontal="center" vertical="center" textRotation="90" wrapText="1"/>
      <protection/>
    </xf>
    <xf numFmtId="0" fontId="4" fillId="0" borderId="46" xfId="54" applyFont="1" applyFill="1" applyBorder="1" applyAlignment="1" applyProtection="1">
      <alignment horizontal="center" vertical="center" textRotation="90" wrapText="1"/>
      <protection/>
    </xf>
    <xf numFmtId="0" fontId="4" fillId="0" borderId="54" xfId="54" applyFont="1" applyFill="1" applyBorder="1" applyAlignment="1" applyProtection="1">
      <alignment horizontal="center" vertical="center" textRotation="90" wrapText="1"/>
      <protection/>
    </xf>
    <xf numFmtId="0" fontId="0" fillId="0" borderId="17" xfId="54" applyFont="1" applyFill="1" applyBorder="1" applyAlignment="1" applyProtection="1">
      <alignment horizontal="left" vertical="center"/>
      <protection/>
    </xf>
    <xf numFmtId="0" fontId="0" fillId="0" borderId="18" xfId="54" applyFont="1" applyFill="1" applyBorder="1" applyAlignment="1" applyProtection="1">
      <alignment horizontal="left" vertical="center"/>
      <protection/>
    </xf>
    <xf numFmtId="0" fontId="0" fillId="0" borderId="20" xfId="54" applyFont="1" applyFill="1" applyBorder="1" applyAlignment="1" applyProtection="1">
      <alignment horizontal="left" vertical="center"/>
      <protection/>
    </xf>
    <xf numFmtId="0" fontId="0" fillId="0" borderId="14" xfId="54" applyFont="1" applyFill="1" applyBorder="1" applyAlignment="1" applyProtection="1">
      <alignment horizontal="left" vertical="center"/>
      <protection/>
    </xf>
    <xf numFmtId="0" fontId="0" fillId="0" borderId="75" xfId="54" applyFont="1" applyFill="1" applyBorder="1" applyAlignment="1" applyProtection="1">
      <alignment horizontal="left" vertical="center"/>
      <protection/>
    </xf>
    <xf numFmtId="0" fontId="0" fillId="0" borderId="87" xfId="54" applyFont="1" applyFill="1" applyBorder="1" applyAlignment="1" applyProtection="1">
      <alignment horizontal="left" vertical="center"/>
      <protection/>
    </xf>
    <xf numFmtId="0" fontId="6" fillId="0" borderId="19" xfId="54" applyFont="1" applyFill="1" applyBorder="1" applyAlignment="1" applyProtection="1">
      <alignment horizontal="center" vertical="center" wrapText="1"/>
      <protection/>
    </xf>
    <xf numFmtId="0" fontId="6" fillId="0" borderId="12" xfId="54" applyFont="1" applyFill="1" applyBorder="1" applyAlignment="1" applyProtection="1">
      <alignment horizontal="center" vertical="center" wrapText="1"/>
      <protection/>
    </xf>
    <xf numFmtId="0" fontId="3" fillId="0" borderId="50" xfId="0" applyFont="1" applyFill="1" applyBorder="1" applyAlignment="1" applyProtection="1">
      <alignment horizontal="left" vertical="center"/>
      <protection/>
    </xf>
    <xf numFmtId="0" fontId="4" fillId="0" borderId="67" xfId="54" applyFont="1" applyFill="1" applyBorder="1" applyAlignment="1" applyProtection="1">
      <alignment horizontal="center" vertical="center"/>
      <protection/>
    </xf>
    <xf numFmtId="0" fontId="4" fillId="0" borderId="69" xfId="54" applyFont="1" applyFill="1" applyBorder="1" applyAlignment="1" applyProtection="1">
      <alignment horizontal="center" vertical="center"/>
      <protection/>
    </xf>
    <xf numFmtId="0" fontId="4" fillId="0" borderId="55" xfId="54" applyFont="1" applyFill="1" applyBorder="1" applyAlignment="1" applyProtection="1">
      <alignment horizontal="center" vertical="center"/>
      <protection/>
    </xf>
    <xf numFmtId="0" fontId="11" fillId="0" borderId="28" xfId="0" applyFont="1" applyFill="1" applyBorder="1" applyAlignment="1" applyProtection="1">
      <alignment horizontal="center" vertical="center" wrapText="1"/>
      <protection/>
    </xf>
    <xf numFmtId="0" fontId="11" fillId="0" borderId="29"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protection/>
    </xf>
    <xf numFmtId="0" fontId="6" fillId="0" borderId="12" xfId="0" applyFont="1" applyFill="1" applyBorder="1" applyAlignment="1" applyProtection="1">
      <alignment horizontal="center"/>
      <protection/>
    </xf>
    <xf numFmtId="0" fontId="6" fillId="0" borderId="33"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3" xfId="0" applyFont="1" applyFill="1" applyBorder="1" applyAlignment="1" applyProtection="1">
      <alignment horizontal="left" vertical="center" wrapText="1"/>
      <protection/>
    </xf>
    <xf numFmtId="0" fontId="6" fillId="0" borderId="26" xfId="0" applyFont="1" applyFill="1" applyBorder="1" applyAlignment="1" applyProtection="1">
      <alignment horizontal="left" vertical="center" wrapText="1"/>
      <protection/>
    </xf>
    <xf numFmtId="0" fontId="6" fillId="0" borderId="26" xfId="0" applyFont="1" applyFill="1" applyBorder="1" applyAlignment="1" applyProtection="1">
      <alignment horizontal="center" vertical="center" wrapText="1"/>
      <protection/>
    </xf>
    <xf numFmtId="0" fontId="6" fillId="0" borderId="27" xfId="0" applyFont="1" applyFill="1" applyBorder="1" applyAlignment="1" applyProtection="1">
      <alignment horizontal="left" vertical="center" wrapText="1"/>
      <protection/>
    </xf>
    <xf numFmtId="0" fontId="6" fillId="0" borderId="25" xfId="0" applyFont="1" applyFill="1" applyBorder="1" applyAlignment="1" applyProtection="1">
      <alignment horizontal="center" vertical="center" wrapText="1"/>
      <protection/>
    </xf>
    <xf numFmtId="0" fontId="6" fillId="0" borderId="25" xfId="0" applyFont="1" applyFill="1" applyBorder="1" applyAlignment="1" applyProtection="1">
      <alignment horizontal="left" vertical="center" wrapText="1"/>
      <protection/>
    </xf>
    <xf numFmtId="0" fontId="6" fillId="0" borderId="22" xfId="0" applyFont="1" applyFill="1" applyBorder="1" applyAlignment="1" applyProtection="1">
      <alignment horizontal="left" vertical="center" wrapText="1"/>
      <protection/>
    </xf>
    <xf numFmtId="0" fontId="6" fillId="0" borderId="27" xfId="0" applyFont="1" applyFill="1" applyBorder="1" applyAlignment="1" applyProtection="1">
      <alignment horizontal="center" vertical="center" wrapText="1"/>
      <protection/>
    </xf>
    <xf numFmtId="0" fontId="6" fillId="0" borderId="37" xfId="0" applyFont="1" applyFill="1" applyBorder="1" applyAlignment="1" applyProtection="1">
      <alignment horizontal="center" vertical="center" wrapText="1"/>
      <protection/>
    </xf>
    <xf numFmtId="0" fontId="11" fillId="0" borderId="30" xfId="0" applyFont="1" applyFill="1" applyBorder="1" applyAlignment="1" applyProtection="1">
      <alignment horizontal="center" vertical="center" wrapText="1"/>
      <protection/>
    </xf>
    <xf numFmtId="0" fontId="6" fillId="0" borderId="64"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protection/>
    </xf>
    <xf numFmtId="0" fontId="10" fillId="0" borderId="34" xfId="0" applyFont="1" applyFill="1" applyBorder="1" applyAlignment="1" applyProtection="1">
      <alignment horizontal="center" vertical="center" wrapText="1"/>
      <protection/>
    </xf>
    <xf numFmtId="0" fontId="10" fillId="0" borderId="64" xfId="0" applyFont="1" applyFill="1" applyBorder="1" applyAlignment="1" applyProtection="1">
      <alignment horizontal="center" vertical="center" wrapText="1"/>
      <protection/>
    </xf>
    <xf numFmtId="0" fontId="10" fillId="0" borderId="39" xfId="0" applyFont="1" applyFill="1" applyBorder="1" applyAlignment="1" applyProtection="1">
      <alignment horizontal="center" vertical="center" wrapText="1"/>
      <protection/>
    </xf>
    <xf numFmtId="0" fontId="10" fillId="0" borderId="46" xfId="0" applyFont="1" applyFill="1" applyBorder="1" applyAlignment="1" applyProtection="1">
      <alignment horizontal="center" vertical="center" wrapText="1"/>
      <protection/>
    </xf>
    <xf numFmtId="0" fontId="10" fillId="0" borderId="37" xfId="0" applyFont="1" applyFill="1" applyBorder="1" applyAlignment="1" applyProtection="1">
      <alignment horizontal="center" vertical="center" wrapText="1"/>
      <protection/>
    </xf>
    <xf numFmtId="0" fontId="10" fillId="0" borderId="54" xfId="0" applyFont="1" applyFill="1" applyBorder="1" applyAlignment="1" applyProtection="1">
      <alignment horizontal="center" vertical="center" wrapText="1"/>
      <protection/>
    </xf>
    <xf numFmtId="0" fontId="10" fillId="0" borderId="30" xfId="0" applyFont="1" applyFill="1" applyBorder="1" applyAlignment="1" applyProtection="1">
      <alignment horizontal="center" vertical="center" wrapText="1"/>
      <protection/>
    </xf>
    <xf numFmtId="0" fontId="10" fillId="0" borderId="28" xfId="0" applyFont="1" applyFill="1" applyBorder="1" applyAlignment="1" applyProtection="1">
      <alignment horizontal="center" vertical="center" wrapText="1"/>
      <protection/>
    </xf>
    <xf numFmtId="0" fontId="91" fillId="0" borderId="0" xfId="0" applyFont="1" applyFill="1" applyBorder="1" applyAlignment="1" applyProtection="1">
      <alignment horizontal="center" vertical="center" wrapText="1"/>
      <protection/>
    </xf>
    <xf numFmtId="0" fontId="90" fillId="0" borderId="35" xfId="0" applyFont="1" applyFill="1" applyBorder="1" applyAlignment="1" applyProtection="1">
      <alignment horizontal="center" vertical="center"/>
      <protection/>
    </xf>
    <xf numFmtId="0" fontId="90" fillId="0" borderId="33" xfId="0" applyFont="1" applyFill="1" applyBorder="1" applyAlignment="1" applyProtection="1">
      <alignment horizontal="center" vertical="center"/>
      <protection/>
    </xf>
    <xf numFmtId="0" fontId="90" fillId="0" borderId="50" xfId="0" applyFont="1" applyFill="1" applyBorder="1" applyAlignment="1" applyProtection="1">
      <alignment horizontal="center" vertical="center"/>
      <protection/>
    </xf>
    <xf numFmtId="0" fontId="91" fillId="0" borderId="30" xfId="0" applyFont="1" applyFill="1" applyBorder="1" applyAlignment="1" applyProtection="1">
      <alignment horizontal="center" vertical="center" textRotation="90"/>
      <protection/>
    </xf>
    <xf numFmtId="0" fontId="91" fillId="0" borderId="24" xfId="0" applyFont="1" applyFill="1" applyBorder="1" applyAlignment="1" applyProtection="1">
      <alignment horizontal="center" vertical="center" textRotation="90"/>
      <protection/>
    </xf>
    <xf numFmtId="0" fontId="91" fillId="0" borderId="28" xfId="0" applyFont="1" applyFill="1" applyBorder="1" applyAlignment="1" applyProtection="1">
      <alignment horizontal="center" vertical="center" textRotation="90"/>
      <protection/>
    </xf>
    <xf numFmtId="0" fontId="91" fillId="0" borderId="35" xfId="0" applyFont="1" applyFill="1" applyBorder="1" applyAlignment="1" applyProtection="1">
      <alignment horizontal="center" vertical="center"/>
      <protection/>
    </xf>
    <xf numFmtId="0" fontId="91" fillId="0" borderId="33" xfId="0" applyFont="1" applyFill="1" applyBorder="1" applyAlignment="1" applyProtection="1">
      <alignment horizontal="center" vertical="center"/>
      <protection/>
    </xf>
    <xf numFmtId="0" fontId="91" fillId="0" borderId="56" xfId="0" applyFont="1" applyFill="1" applyBorder="1" applyAlignment="1" applyProtection="1">
      <alignment horizontal="center" vertical="center" wrapText="1"/>
      <protection/>
    </xf>
    <xf numFmtId="0" fontId="91" fillId="0" borderId="80" xfId="0" applyFont="1" applyFill="1" applyBorder="1" applyAlignment="1" applyProtection="1">
      <alignment horizontal="center" vertical="center" wrapText="1"/>
      <protection/>
    </xf>
    <xf numFmtId="0" fontId="91" fillId="0" borderId="58" xfId="0" applyFont="1" applyFill="1" applyBorder="1" applyAlignment="1" applyProtection="1">
      <alignment horizontal="center" vertical="center" wrapText="1"/>
      <protection/>
    </xf>
    <xf numFmtId="0" fontId="91" fillId="0" borderId="32" xfId="0" applyFont="1" applyFill="1" applyBorder="1" applyAlignment="1" applyProtection="1">
      <alignment horizontal="center" vertical="center" wrapText="1"/>
      <protection/>
    </xf>
    <xf numFmtId="0" fontId="91" fillId="0" borderId="45" xfId="0" applyFont="1" applyFill="1" applyBorder="1" applyAlignment="1" applyProtection="1">
      <alignment horizontal="center" vertical="center" wrapText="1"/>
      <protection/>
    </xf>
    <xf numFmtId="0" fontId="91" fillId="0" borderId="81" xfId="0" applyFont="1" applyFill="1" applyBorder="1" applyAlignment="1" applyProtection="1">
      <alignment horizontal="center" vertical="center" wrapText="1"/>
      <protection/>
    </xf>
    <xf numFmtId="0" fontId="94" fillId="0" borderId="80" xfId="0" applyFont="1" applyFill="1" applyBorder="1" applyAlignment="1" applyProtection="1">
      <alignment horizontal="left" vertical="center"/>
      <protection/>
    </xf>
    <xf numFmtId="0" fontId="94" fillId="0" borderId="32" xfId="0" applyFont="1" applyFill="1" applyBorder="1" applyAlignment="1" applyProtection="1">
      <alignment horizontal="left" vertical="center"/>
      <protection/>
    </xf>
    <xf numFmtId="0" fontId="94" fillId="0" borderId="81" xfId="0" applyFont="1" applyFill="1" applyBorder="1" applyAlignment="1" applyProtection="1">
      <alignment horizontal="left" vertical="center"/>
      <protection/>
    </xf>
    <xf numFmtId="0" fontId="91" fillId="0" borderId="55" xfId="0" applyFont="1" applyFill="1" applyBorder="1" applyAlignment="1" applyProtection="1">
      <alignment horizontal="center" vertical="center" wrapText="1"/>
      <protection/>
    </xf>
    <xf numFmtId="0" fontId="91" fillId="0" borderId="79" xfId="0" applyFont="1" applyFill="1" applyBorder="1" applyAlignment="1" applyProtection="1">
      <alignment horizontal="center" vertical="center" wrapText="1"/>
      <protection/>
    </xf>
    <xf numFmtId="0" fontId="91" fillId="0" borderId="67" xfId="0" applyFont="1" applyFill="1" applyBorder="1" applyAlignment="1" applyProtection="1">
      <alignment horizontal="center" vertical="center" wrapText="1"/>
      <protection/>
    </xf>
    <xf numFmtId="0" fontId="91" fillId="0" borderId="78" xfId="0" applyFont="1" applyFill="1" applyBorder="1" applyAlignment="1" applyProtection="1">
      <alignment horizontal="center" vertical="center" wrapText="1"/>
      <protection/>
    </xf>
    <xf numFmtId="0" fontId="94" fillId="0" borderId="79" xfId="0" applyFont="1" applyFill="1" applyBorder="1" applyAlignment="1" applyProtection="1">
      <alignment horizontal="left" vertical="center"/>
      <protection/>
    </xf>
    <xf numFmtId="0" fontId="94" fillId="0" borderId="78" xfId="0" applyFont="1" applyFill="1" applyBorder="1" applyAlignment="1" applyProtection="1">
      <alignment horizontal="left" vertical="center"/>
      <protection/>
    </xf>
    <xf numFmtId="0" fontId="91" fillId="0" borderId="34" xfId="0" applyFont="1" applyFill="1" applyBorder="1" applyAlignment="1" applyProtection="1">
      <alignment horizontal="center" vertical="center"/>
      <protection/>
    </xf>
    <xf numFmtId="0" fontId="91" fillId="0" borderId="64" xfId="0" applyFont="1" applyFill="1" applyBorder="1" applyAlignment="1" applyProtection="1">
      <alignment horizontal="center" vertical="center"/>
      <protection/>
    </xf>
    <xf numFmtId="0" fontId="91" fillId="0" borderId="47" xfId="0" applyFont="1" applyFill="1" applyBorder="1" applyAlignment="1" applyProtection="1">
      <alignment horizontal="center" vertical="center"/>
      <protection/>
    </xf>
    <xf numFmtId="0" fontId="91" fillId="0" borderId="0" xfId="0" applyFont="1" applyFill="1" applyBorder="1" applyAlignment="1" applyProtection="1">
      <alignment horizontal="center" vertical="center"/>
      <protection/>
    </xf>
    <xf numFmtId="0" fontId="91" fillId="0" borderId="46" xfId="0" applyFont="1" applyFill="1" applyBorder="1" applyAlignment="1" applyProtection="1">
      <alignment horizontal="center" vertical="center"/>
      <protection/>
    </xf>
    <xf numFmtId="0" fontId="91" fillId="0" borderId="37" xfId="0" applyFont="1" applyFill="1" applyBorder="1" applyAlignment="1" applyProtection="1">
      <alignment horizontal="center" vertical="center"/>
      <protection/>
    </xf>
    <xf numFmtId="0" fontId="91" fillId="0" borderId="15" xfId="0" applyFont="1" applyFill="1" applyBorder="1" applyAlignment="1" applyProtection="1">
      <alignment horizontal="center" vertical="center" wrapText="1"/>
      <protection/>
    </xf>
    <xf numFmtId="0" fontId="91" fillId="0" borderId="10" xfId="0" applyFont="1" applyFill="1" applyBorder="1" applyAlignment="1" applyProtection="1">
      <alignment horizontal="center" vertical="center" wrapText="1"/>
      <protection/>
    </xf>
    <xf numFmtId="0" fontId="91" fillId="0" borderId="19" xfId="0" applyFont="1" applyFill="1" applyBorder="1" applyAlignment="1" applyProtection="1">
      <alignment horizontal="center" vertical="center" wrapText="1"/>
      <protection/>
    </xf>
    <xf numFmtId="0" fontId="91" fillId="0" borderId="12" xfId="0" applyFont="1" applyFill="1" applyBorder="1" applyAlignment="1" applyProtection="1">
      <alignment horizontal="center" vertical="center" wrapText="1"/>
      <protection/>
    </xf>
    <xf numFmtId="0" fontId="91" fillId="0" borderId="20" xfId="0" applyFont="1" applyFill="1" applyBorder="1" applyAlignment="1" applyProtection="1">
      <alignment horizontal="center" vertical="center" wrapText="1"/>
      <protection/>
    </xf>
    <xf numFmtId="0" fontId="91" fillId="0" borderId="14" xfId="0" applyFont="1" applyFill="1" applyBorder="1" applyAlignment="1" applyProtection="1">
      <alignment horizontal="center" vertical="center" wrapText="1"/>
      <protection/>
    </xf>
    <xf numFmtId="0" fontId="21" fillId="0" borderId="35" xfId="54" applyFont="1" applyBorder="1" applyAlignment="1" applyProtection="1">
      <alignment horizontal="center"/>
      <protection/>
    </xf>
    <xf numFmtId="0" fontId="21" fillId="0" borderId="50" xfId="54" applyFont="1" applyBorder="1" applyAlignment="1" applyProtection="1">
      <alignment horizont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8">
    <dxf>
      <font>
        <b/>
        <i val="0"/>
      </font>
      <fill>
        <patternFill>
          <bgColor rgb="FFFF0000"/>
        </patternFill>
      </fill>
    </dxf>
    <dxf>
      <fill>
        <patternFill>
          <bgColor rgb="FF00B050"/>
        </patternFill>
      </fill>
    </dxf>
    <dxf>
      <fill>
        <patternFill>
          <bgColor rgb="FFFFFF00"/>
        </patternFill>
      </fill>
    </dxf>
    <dxf>
      <fill>
        <patternFill>
          <bgColor rgb="FF0070C0"/>
        </patternFill>
      </fill>
    </dxf>
    <dxf>
      <font>
        <b/>
        <i val="0"/>
        <name val="Cambria"/>
        <color theme="0"/>
      </font>
      <fill>
        <patternFill>
          <bgColor rgb="FFFF0000"/>
        </patternFill>
      </fill>
    </dxf>
    <dxf>
      <font>
        <b/>
        <i val="0"/>
      </font>
      <fill>
        <patternFill>
          <bgColor rgb="FFD7D7D7"/>
        </patternFill>
      </fill>
    </dxf>
    <dxf>
      <font>
        <b val="0"/>
        <i val="0"/>
      </font>
      <fill>
        <patternFill patternType="none">
          <bgColor indexed="65"/>
        </patternFill>
      </fill>
    </dxf>
    <dxf>
      <font>
        <b/>
        <i val="0"/>
        <color theme="0"/>
      </font>
      <fill>
        <patternFill>
          <bgColor rgb="FFFF0000"/>
        </patternFill>
      </fill>
      <border/>
    </dxf>
  </dxfs>
  <tableStyles count="1" defaultTableStyle="TableStyleMedium9" defaultPivotStyle="PivotStyleLight16">
    <tableStyle name="MySqlDefault" pivot="0" table="0" count="2">
      <tableStyleElement type="wholeTable" dxfId="6"/>
      <tableStyleElement type="headerRow" dxfId="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xdr:row>
      <xdr:rowOff>0</xdr:rowOff>
    </xdr:from>
    <xdr:to>
      <xdr:col>9</xdr:col>
      <xdr:colOff>390525</xdr:colOff>
      <xdr:row>39</xdr:row>
      <xdr:rowOff>142875</xdr:rowOff>
    </xdr:to>
    <xdr:sp>
      <xdr:nvSpPr>
        <xdr:cNvPr id="1" name="Rectángulo redondeado 3"/>
        <xdr:cNvSpPr>
          <a:spLocks/>
        </xdr:cNvSpPr>
      </xdr:nvSpPr>
      <xdr:spPr>
        <a:xfrm>
          <a:off x="28575" y="1104900"/>
          <a:ext cx="10229850" cy="6905625"/>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Bienvenido(a)</a:t>
          </a:r>
          <a:r>
            <a:rPr lang="en-US" cap="none" sz="1100" b="1" i="0" u="none" baseline="0">
              <a:solidFill>
                <a:srgbClr val="000000"/>
              </a:solidFill>
            </a:rPr>
            <a:t> a la Máscara de captura de </a:t>
          </a:r>
          <a:r>
            <a:rPr lang="en-US" cap="none" sz="1100" b="1" i="0" u="none" baseline="0">
              <a:solidFill>
                <a:srgbClr val="FF0000"/>
              </a:solidFill>
            </a:rPr>
            <a:t>DATOS CONCENTRADOS DE LA UNIDAD MÉDICA
</a:t>
          </a:r>
          <a:r>
            <a:rPr lang="en-US" cap="none" sz="1100" b="0" i="0" u="none" baseline="0">
              <a:solidFill>
                <a:srgbClr val="000000"/>
              </a:solidFill>
            </a:rPr>
            <a:t>
</a:t>
          </a:r>
          <a:r>
            <a:rPr lang="en-US" cap="none" sz="1100" b="0" i="0" u="none" baseline="0">
              <a:solidFill>
                <a:srgbClr val="000000"/>
              </a:solidFill>
            </a:rPr>
            <a:t>Para falicilar la captura de datos concentrados mensuales se ha diseñado esta herramienta, donde podrá importar la información en SINBA 2.0 (CSV). Se recomienda como primera opción </a:t>
          </a:r>
          <a:r>
            <a:rPr lang="en-US" cap="none" sz="1100" b="1" i="0" u="none" baseline="0">
              <a:solidFill>
                <a:srgbClr val="000000"/>
              </a:solidFill>
            </a:rPr>
            <a:t>realizar la captura de datos nominales tanto de Consultas como de Detecciones</a:t>
          </a:r>
          <a:r>
            <a:rPr lang="en-US" cap="none" sz="1100" b="0" i="0" u="none" baseline="0">
              <a:solidFill>
                <a:srgbClr val="000000"/>
              </a:solidFill>
            </a:rPr>
            <a:t>, </a:t>
          </a:r>
          <a:r>
            <a:rPr lang="en-US" cap="none" sz="1100" b="0" i="0" u="sng" baseline="0">
              <a:solidFill>
                <a:srgbClr val="000000"/>
              </a:solidFill>
            </a:rPr>
            <a:t>en caso de no ser posible</a:t>
          </a:r>
          <a:r>
            <a:rPr lang="en-US" cap="none" sz="1100" b="0" i="0" u="none" baseline="0">
              <a:solidFill>
                <a:srgbClr val="000000"/>
              </a:solidFill>
            </a:rPr>
            <a:t> por falta de recursos tecnológicos y/o humanos podrá hacer uso de esta herramienta concentrando, al concluir el mes de registro, la información de Consultas y Detecciones, en esta máscara se han agregado también los apartados de TARJETAS y otros Módulos de datos concentrados aplicables a Unidad Médica</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Configuración:
</a:t>
          </a:r>
          <a:r>
            <a:rPr lang="en-US" cap="none" sz="1100" b="0" i="0" u="none" baseline="0">
              <a:solidFill>
                <a:srgbClr val="000000"/>
              </a:solidFill>
            </a:rPr>
            <a:t>En la tabla superior anote con </a:t>
          </a:r>
          <a:r>
            <a:rPr lang="en-US" cap="none" sz="1100" b="1" i="0" u="none" baseline="0">
              <a:solidFill>
                <a:srgbClr val="993300"/>
              </a:solidFill>
            </a:rPr>
            <a:t>números</a:t>
          </a:r>
          <a:r>
            <a:rPr lang="en-US" cap="none" sz="1100" b="0" i="0" u="none" baseline="0">
              <a:solidFill>
                <a:srgbClr val="000000"/>
              </a:solidFill>
            </a:rPr>
            <a:t> arábigos el </a:t>
          </a:r>
          <a:r>
            <a:rPr lang="en-US" cap="none" sz="1100" b="1" i="0" u="none" baseline="0">
              <a:solidFill>
                <a:srgbClr val="000000"/>
              </a:solidFill>
            </a:rPr>
            <a:t>MES, AÑO </a:t>
          </a:r>
          <a:r>
            <a:rPr lang="en-US" cap="none" sz="1100" b="0" i="0" u="none" baseline="0">
              <a:solidFill>
                <a:srgbClr val="000000"/>
              </a:solidFill>
            </a:rPr>
            <a:t>y</a:t>
          </a:r>
          <a:r>
            <a:rPr lang="en-US" cap="none" sz="1100" b="1" i="0" u="none" baseline="0">
              <a:solidFill>
                <a:srgbClr val="000000"/>
              </a:solidFill>
            </a:rPr>
            <a:t> CLUES</a:t>
          </a:r>
          <a:r>
            <a:rPr lang="en-US" cap="none" sz="1100" b="0" i="0" u="none" baseline="0">
              <a:solidFill>
                <a:srgbClr val="000000"/>
              </a:solidFill>
            </a:rPr>
            <a:t>; los datos del NOMBRE DE LA UNIDAD MÉDICA servirán sólo de referencia para el usuario, puede colocar la lista de CLUES y nombres en esta Hoja a partir de la celda </a:t>
          </a:r>
          <a:r>
            <a:rPr lang="en-US" cap="none" sz="1100" b="1" i="0" u="none" baseline="0">
              <a:solidFill>
                <a:srgbClr val="993300"/>
              </a:solidFill>
            </a:rPr>
            <a:t>S7</a:t>
          </a:r>
          <a:r>
            <a:rPr lang="en-US" cap="none" sz="1100" b="1" i="0" u="none" baseline="0">
              <a:solidFill>
                <a:srgbClr val="000000"/>
              </a:solidFill>
            </a:rPr>
            <a:t>, la lista incluye hasta 150 unidades</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Captura:
</a:t>
          </a:r>
          <a:r>
            <a:rPr lang="en-US" cap="none" sz="1100" b="0" i="0" u="none" baseline="0">
              <a:solidFill>
                <a:srgbClr val="000000"/>
              </a:solidFill>
            </a:rPr>
            <a:t>Para iniciar la captura ir a la Hoja de los apartados a capturar con base a las actividades realizadas de la unidad y mes a reportar, corroborar que no presente inconsistencias la información cargada, en la Hoja de "Validación" donde se irán mostrando las inconsistencias marcadas en rojo, los datos estarán listos para la importación una vez que tenga CERO ERRORES</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66CC"/>
              </a:solidFill>
            </a:rPr>
            <a:t>Preparación para la importación de Carga unificada:
</a:t>
          </a:r>
          <a:r>
            <a:rPr lang="en-US" cap="none" sz="1100" b="1" i="0" u="none" baseline="0">
              <a:solidFill>
                <a:srgbClr val="000000"/>
              </a:solidFill>
            </a:rPr>
            <a:t>1. Sólo Unidad por unidad
</a:t>
          </a:r>
          <a:r>
            <a:rPr lang="en-US" cap="none" sz="1100" b="0" i="0" u="none" baseline="0">
              <a:solidFill>
                <a:srgbClr val="000000"/>
              </a:solidFill>
            </a:rPr>
            <a:t>Al finalizar el ingreso de datos concentrados del mes </a:t>
          </a:r>
          <a:r>
            <a:rPr lang="en-US" cap="none" sz="1100" b="0" i="0" u="none" baseline="0">
              <a:solidFill>
                <a:srgbClr val="000000"/>
              </a:solidFill>
            </a:rPr>
            <a:t>ir a la Hoja "CSV", solicitar la opción "Guardar como", seleccionar en Tipo de archivo la opción: CSV (Separado por comas), corrobore que el nombre del archivo se diferencie para cada unidad y mes, la carga unificada permite la importación de una sola CLUES.
</a:t>
          </a:r>
          <a:r>
            <a:rPr lang="en-US" cap="none" sz="1100" b="0" i="0" u="none" baseline="0">
              <a:solidFill>
                <a:srgbClr val="000000"/>
              </a:solidFill>
            </a:rPr>
            <a:t>
</a:t>
          </a:r>
          <a:r>
            <a:rPr lang="en-US" cap="none" sz="1100" b="1" i="0" u="none" baseline="0">
              <a:solidFill>
                <a:srgbClr val="008000"/>
              </a:solidFill>
            </a:rPr>
            <a:t>Carga de archivos:
</a:t>
          </a:r>
          <a:r>
            <a:rPr lang="en-US" cap="none" sz="1100" b="0" i="0" u="none" baseline="0">
              <a:solidFill>
                <a:srgbClr val="000000"/>
              </a:solidFill>
            </a:rPr>
            <a:t>Ingresar a SINBA 2.0 ir al menú principal y seleccionar SIS Independientes, seleccione Herramientas y elija "Carga de archivos"; ir a la parte inferir de la ventana y seleccione el botón de "Nuevo", llene los campos requeridos identificando CLUES, mes y año que se desea importar; en Plantilla de carga seleccione la ultima opción que es "CARGA UNIFICADA DE UNIDAD MÉDICA".
</a:t>
          </a:r>
          <a:r>
            <a:rPr lang="en-US" cap="none" sz="1100" b="1" i="0" u="none" baseline="0">
              <a:solidFill>
                <a:srgbClr val="000000"/>
              </a:solidFill>
            </a:rPr>
            <a:t>
</a:t>
          </a:r>
          <a:r>
            <a:rPr lang="en-US" cap="none" sz="1100" b="1" i="0" u="none" baseline="0">
              <a:solidFill>
                <a:srgbClr val="0066CC"/>
              </a:solidFill>
            </a:rPr>
            <a:t>Envío de correcciones
</a:t>
          </a:r>
          <a:r>
            <a:rPr lang="en-US" cap="none" sz="1100" b="0" i="0" u="none" baseline="0">
              <a:solidFill>
                <a:srgbClr val="000000"/>
              </a:solidFill>
            </a:rPr>
            <a:t>Puede importar sólo los registros con cambios y si realiza el envío de toda la base corrobore que el resto de variables no estén en ceros, ya que se corre el riesgo que los valores sean sustuidos y la información se reemplazará con los valores de cero. 
</a:t>
          </a:r>
          <a:r>
            <a:rPr lang="en-US" cap="none" sz="1100" b="0" i="0" u="none" baseline="0">
              <a:solidFill>
                <a:srgbClr val="000000"/>
              </a:solidFill>
            </a:rPr>
            <a:t>
</a:t>
          </a:r>
          <a:r>
            <a:rPr lang="en-US" cap="none" sz="1100" b="1" i="0" u="none" baseline="0">
              <a:solidFill>
                <a:srgbClr val="000000"/>
              </a:solidFill>
            </a:rPr>
            <a:t>Recomendación
</a:t>
          </a:r>
          <a:r>
            <a:rPr lang="en-US" cap="none" sz="1100" b="0" i="0" u="none" baseline="0">
              <a:solidFill>
                <a:srgbClr val="000000"/>
              </a:solidFill>
            </a:rPr>
            <a:t>Puede guardar el archivo de esta MÁSCARA en Excel debidamente identificado para rápida referencia por unidad (CLUES) por mes y año; Ej: ASSSA000999 01 2021.xlsx</a:t>
          </a:r>
        </a:p>
      </xdr:txBody>
    </xdr:sp>
    <xdr:clientData/>
  </xdr:twoCellAnchor>
  <xdr:twoCellAnchor editAs="oneCell">
    <xdr:from>
      <xdr:col>5</xdr:col>
      <xdr:colOff>466725</xdr:colOff>
      <xdr:row>0</xdr:row>
      <xdr:rowOff>28575</xdr:rowOff>
    </xdr:from>
    <xdr:to>
      <xdr:col>9</xdr:col>
      <xdr:colOff>342900</xdr:colOff>
      <xdr:row>3</xdr:row>
      <xdr:rowOff>19050</xdr:rowOff>
    </xdr:to>
    <xdr:pic>
      <xdr:nvPicPr>
        <xdr:cNvPr id="2" name="Imagen 4"/>
        <xdr:cNvPicPr preferRelativeResize="1">
          <a:picLocks noChangeAspect="1"/>
        </xdr:cNvPicPr>
      </xdr:nvPicPr>
      <xdr:blipFill>
        <a:blip r:embed="rId1"/>
        <a:stretch>
          <a:fillRect/>
        </a:stretch>
      </xdr:blipFill>
      <xdr:spPr>
        <a:xfrm>
          <a:off x="7286625" y="28575"/>
          <a:ext cx="2924175" cy="647700"/>
        </a:xfrm>
        <a:prstGeom prst="rect">
          <a:avLst/>
        </a:prstGeom>
        <a:noFill/>
        <a:ln w="9525" cmpd="sng">
          <a:noFill/>
        </a:ln>
      </xdr:spPr>
    </xdr:pic>
    <xdr:clientData/>
  </xdr:twoCellAnchor>
  <xdr:twoCellAnchor>
    <xdr:from>
      <xdr:col>0</xdr:col>
      <xdr:colOff>0</xdr:colOff>
      <xdr:row>5</xdr:row>
      <xdr:rowOff>0</xdr:rowOff>
    </xdr:from>
    <xdr:to>
      <xdr:col>9</xdr:col>
      <xdr:colOff>371475</xdr:colOff>
      <xdr:row>39</xdr:row>
      <xdr:rowOff>142875</xdr:rowOff>
    </xdr:to>
    <xdr:sp>
      <xdr:nvSpPr>
        <xdr:cNvPr id="3" name="Rectángulo redondeado 3"/>
        <xdr:cNvSpPr>
          <a:spLocks/>
        </xdr:cNvSpPr>
      </xdr:nvSpPr>
      <xdr:spPr>
        <a:xfrm>
          <a:off x="0" y="1104900"/>
          <a:ext cx="10239375" cy="690562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FF0000"/>
              </a:solidFill>
            </a:rPr>
            <a:t>VERSIÓN 2023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Bienvenido(a)</a:t>
          </a:r>
          <a:r>
            <a:rPr lang="en-US" cap="none" sz="1100" b="1" i="0" u="none" baseline="0">
              <a:solidFill>
                <a:srgbClr val="000000"/>
              </a:solidFill>
            </a:rPr>
            <a:t> a la Máscara de captura de </a:t>
          </a:r>
          <a:r>
            <a:rPr lang="en-US" cap="none" sz="1100" b="1" i="0" u="none" baseline="0">
              <a:solidFill>
                <a:srgbClr val="FF0000"/>
              </a:solidFill>
            </a:rPr>
            <a:t>DATOS CONCENTRADOS DE LA UNIDAD MÉDICA
</a:t>
          </a:r>
          <a:r>
            <a:rPr lang="en-US" cap="none" sz="1100" b="0" i="0" u="none" baseline="0">
              <a:solidFill>
                <a:srgbClr val="000000"/>
              </a:solidFill>
            </a:rPr>
            <a:t>
</a:t>
          </a:r>
          <a:r>
            <a:rPr lang="en-US" cap="none" sz="1100" b="0" i="0" u="none" baseline="0">
              <a:solidFill>
                <a:srgbClr val="000000"/>
              </a:solidFill>
            </a:rPr>
            <a:t>Se ha diseñado esta herramienta para falicilar la captura de datos concentrados mensuales , donde podrá importar la información en SINBA 2.0 (CSV) aplicables a Unidad Médica</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Configuración:
</a:t>
          </a:r>
          <a:r>
            <a:rPr lang="en-US" cap="none" sz="1100" b="0" i="0" u="none" baseline="0">
              <a:solidFill>
                <a:srgbClr val="000000"/>
              </a:solidFill>
            </a:rPr>
            <a:t>En la tabla superior anote con </a:t>
          </a:r>
          <a:r>
            <a:rPr lang="en-US" cap="none" sz="1100" b="1" i="0" u="none" baseline="0">
              <a:solidFill>
                <a:srgbClr val="993300"/>
              </a:solidFill>
            </a:rPr>
            <a:t>números</a:t>
          </a:r>
          <a:r>
            <a:rPr lang="en-US" cap="none" sz="1100" b="0" i="0" u="none" baseline="0">
              <a:solidFill>
                <a:srgbClr val="000000"/>
              </a:solidFill>
            </a:rPr>
            <a:t> arábigos el </a:t>
          </a:r>
          <a:r>
            <a:rPr lang="en-US" cap="none" sz="1100" b="1" i="0" u="none" baseline="0">
              <a:solidFill>
                <a:srgbClr val="000000"/>
              </a:solidFill>
            </a:rPr>
            <a:t>MES, AÑO </a:t>
          </a:r>
          <a:r>
            <a:rPr lang="en-US" cap="none" sz="1100" b="0" i="0" u="none" baseline="0">
              <a:solidFill>
                <a:srgbClr val="000000"/>
              </a:solidFill>
            </a:rPr>
            <a:t>y</a:t>
          </a:r>
          <a:r>
            <a:rPr lang="en-US" cap="none" sz="1100" b="1" i="0" u="none" baseline="0">
              <a:solidFill>
                <a:srgbClr val="000000"/>
              </a:solidFill>
            </a:rPr>
            <a:t> CLUES</a:t>
          </a:r>
          <a:r>
            <a:rPr lang="en-US" cap="none" sz="1100" b="0" i="0" u="none" baseline="0">
              <a:solidFill>
                <a:srgbClr val="000000"/>
              </a:solidFill>
            </a:rPr>
            <a:t>; los datos del NOMBRE DE LA UNIDAD MÉDICA servirán sólo de referencia para el usuario, puede colocar la lista de CLUES y nombres en esta Hoja a partir de la celda </a:t>
          </a:r>
          <a:r>
            <a:rPr lang="en-US" cap="none" sz="1100" b="1" i="0" u="none" baseline="0">
              <a:solidFill>
                <a:srgbClr val="993300"/>
              </a:solidFill>
            </a:rPr>
            <a:t>S7</a:t>
          </a:r>
          <a:r>
            <a:rPr lang="en-US" cap="none" sz="1100" b="1" i="0" u="none" baseline="0">
              <a:solidFill>
                <a:srgbClr val="000000"/>
              </a:solidFill>
            </a:rPr>
            <a:t>, la lista incluye hasta 150 unidades</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Captura:
</a:t>
          </a:r>
          <a:r>
            <a:rPr lang="en-US" cap="none" sz="1100" b="0" i="0" u="none" baseline="0">
              <a:solidFill>
                <a:srgbClr val="000000"/>
              </a:solidFill>
            </a:rPr>
            <a:t>Para iniciar la captura ir a la Hoja de los apartados a capturar con base a las actividades realizadas de la unidad y mes a reportar, corroborar que no presente inconsistencias la información cargada, en la Hoja de "Validación" donde se irán mostrando las inconsistencias marcadas en rojo, los datos estarán listos para la importación una vez que tenga CERO ERRORES</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66CC"/>
              </a:solidFill>
            </a:rPr>
            <a:t>Preparación para la importación de Carga unificada:
</a:t>
          </a:r>
          <a:r>
            <a:rPr lang="en-US" cap="none" sz="1100" b="1" i="0" u="none" baseline="0">
              <a:solidFill>
                <a:srgbClr val="000000"/>
              </a:solidFill>
            </a:rPr>
            <a:t>1. Sólo Unidad por unidad
</a:t>
          </a:r>
          <a:r>
            <a:rPr lang="en-US" cap="none" sz="1100" b="0" i="0" u="none" baseline="0">
              <a:solidFill>
                <a:srgbClr val="000000"/>
              </a:solidFill>
            </a:rPr>
            <a:t>Al finalizar el ingreso de datos concentrados del mes </a:t>
          </a:r>
          <a:r>
            <a:rPr lang="en-US" cap="none" sz="1100" b="0" i="0" u="none" baseline="0">
              <a:solidFill>
                <a:srgbClr val="000000"/>
              </a:solidFill>
            </a:rPr>
            <a:t>ir a la Hoja "CSV", solicitar la opción "Guardar como", seleccionar en Tipo de archivo la opción: CSV (Separado por comas), corrobore que el nombre del archivo se diferencie para cada unidad y mes, la carga unificada permite la importación de una sola CLUES.
</a:t>
          </a:r>
          <a:r>
            <a:rPr lang="en-US" cap="none" sz="1100" b="0" i="0" u="none" baseline="0">
              <a:solidFill>
                <a:srgbClr val="000000"/>
              </a:solidFill>
            </a:rPr>
            <a:t>
</a:t>
          </a:r>
          <a:r>
            <a:rPr lang="en-US" cap="none" sz="1100" b="1" i="0" u="none" baseline="0">
              <a:solidFill>
                <a:srgbClr val="008000"/>
              </a:solidFill>
            </a:rPr>
            <a:t>Carga de archivos:
</a:t>
          </a:r>
          <a:r>
            <a:rPr lang="en-US" cap="none" sz="1100" b="0" i="0" u="none" baseline="0">
              <a:solidFill>
                <a:srgbClr val="000000"/>
              </a:solidFill>
            </a:rPr>
            <a:t>Ingresar a SINBA 2.0 ir al menú principal y seleccionar SIS Independientes, seleccione Herramientas y elija "Carga de archivos"; ir a la parte inferir de la ventana y seleccione el botón de "Nuevo", llene los campos requeridos identificando CLUES, mes y año que se desea importar; en Plantilla de carga seleccione la ultima opción que es "CARGA UNIFICADA DE UNIDAD MÉDICA".
</a:t>
          </a:r>
          <a:r>
            <a:rPr lang="en-US" cap="none" sz="1100" b="1" i="0" u="none" baseline="0">
              <a:solidFill>
                <a:srgbClr val="000000"/>
              </a:solidFill>
            </a:rPr>
            <a:t>
</a:t>
          </a:r>
          <a:r>
            <a:rPr lang="en-US" cap="none" sz="1100" b="1" i="0" u="none" baseline="0">
              <a:solidFill>
                <a:srgbClr val="0066CC"/>
              </a:solidFill>
            </a:rPr>
            <a:t>Envío de correcciones
</a:t>
          </a:r>
          <a:r>
            <a:rPr lang="en-US" cap="none" sz="1100" b="0" i="0" u="none" baseline="0">
              <a:solidFill>
                <a:srgbClr val="000000"/>
              </a:solidFill>
            </a:rPr>
            <a:t>Puede importar sólo los registros con cambios y si realiza el envío de toda la base corrobore que el resto de variables no estén en ceros, ya que se corre el riesgo que los valores sean sustuidos y la información se reemplazará con los valores de cero. 
</a:t>
          </a:r>
          <a:r>
            <a:rPr lang="en-US" cap="none" sz="1100" b="0" i="0" u="none" baseline="0">
              <a:solidFill>
                <a:srgbClr val="000000"/>
              </a:solidFill>
            </a:rPr>
            <a:t>
</a:t>
          </a:r>
          <a:r>
            <a:rPr lang="en-US" cap="none" sz="1100" b="1" i="0" u="none" baseline="0">
              <a:solidFill>
                <a:srgbClr val="000000"/>
              </a:solidFill>
            </a:rPr>
            <a:t>Recomendación
</a:t>
          </a:r>
          <a:r>
            <a:rPr lang="en-US" cap="none" sz="1100" b="0" i="0" u="none" baseline="0">
              <a:solidFill>
                <a:srgbClr val="000000"/>
              </a:solidFill>
            </a:rPr>
            <a:t>Puede guardar el archivo de esta MÁSCARA en Excel debidamente identificado para rápida referencia por unidad (CLUES) por mes y año; Ej: ASSSA000999 01 2021.xlsx</a:t>
          </a:r>
        </a:p>
      </xdr:txBody>
    </xdr:sp>
    <xdr:clientData/>
  </xdr:twoCellAnchor>
  <xdr:twoCellAnchor editAs="oneCell">
    <xdr:from>
      <xdr:col>5</xdr:col>
      <xdr:colOff>466725</xdr:colOff>
      <xdr:row>0</xdr:row>
      <xdr:rowOff>28575</xdr:rowOff>
    </xdr:from>
    <xdr:to>
      <xdr:col>9</xdr:col>
      <xdr:colOff>342900</xdr:colOff>
      <xdr:row>3</xdr:row>
      <xdr:rowOff>19050</xdr:rowOff>
    </xdr:to>
    <xdr:pic>
      <xdr:nvPicPr>
        <xdr:cNvPr id="4" name="Imagen 4"/>
        <xdr:cNvPicPr preferRelativeResize="1">
          <a:picLocks noChangeAspect="1"/>
        </xdr:cNvPicPr>
      </xdr:nvPicPr>
      <xdr:blipFill>
        <a:blip r:embed="rId1"/>
        <a:stretch>
          <a:fillRect/>
        </a:stretch>
      </xdr:blipFill>
      <xdr:spPr>
        <a:xfrm>
          <a:off x="7286625" y="28575"/>
          <a:ext cx="2924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666750</xdr:colOff>
      <xdr:row>0</xdr:row>
      <xdr:rowOff>28575</xdr:rowOff>
    </xdr:from>
    <xdr:to>
      <xdr:col>8</xdr:col>
      <xdr:colOff>581025</xdr:colOff>
      <xdr:row>2</xdr:row>
      <xdr:rowOff>66675</xdr:rowOff>
    </xdr:to>
    <xdr:pic>
      <xdr:nvPicPr>
        <xdr:cNvPr id="1" name="Imagen 2"/>
        <xdr:cNvPicPr preferRelativeResize="1">
          <a:picLocks noChangeAspect="1"/>
        </xdr:cNvPicPr>
      </xdr:nvPicPr>
      <xdr:blipFill>
        <a:blip r:embed="rId1"/>
        <a:stretch>
          <a:fillRect/>
        </a:stretch>
      </xdr:blipFill>
      <xdr:spPr>
        <a:xfrm>
          <a:off x="4981575" y="28575"/>
          <a:ext cx="161925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1066800</xdr:colOff>
      <xdr:row>0</xdr:row>
      <xdr:rowOff>19050</xdr:rowOff>
    </xdr:from>
    <xdr:to>
      <xdr:col>6</xdr:col>
      <xdr:colOff>2686050</xdr:colOff>
      <xdr:row>2</xdr:row>
      <xdr:rowOff>57150</xdr:rowOff>
    </xdr:to>
    <xdr:pic>
      <xdr:nvPicPr>
        <xdr:cNvPr id="1" name="Imagen 2"/>
        <xdr:cNvPicPr preferRelativeResize="1">
          <a:picLocks noChangeAspect="1"/>
        </xdr:cNvPicPr>
      </xdr:nvPicPr>
      <xdr:blipFill>
        <a:blip r:embed="rId1"/>
        <a:stretch>
          <a:fillRect/>
        </a:stretch>
      </xdr:blipFill>
      <xdr:spPr>
        <a:xfrm>
          <a:off x="6315075" y="19050"/>
          <a:ext cx="1619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180975</xdr:colOff>
      <xdr:row>2</xdr:row>
      <xdr:rowOff>114300</xdr:rowOff>
    </xdr:to>
    <xdr:pic>
      <xdr:nvPicPr>
        <xdr:cNvPr id="1" name="Imagen 9"/>
        <xdr:cNvPicPr preferRelativeResize="1">
          <a:picLocks noChangeAspect="1"/>
        </xdr:cNvPicPr>
      </xdr:nvPicPr>
      <xdr:blipFill>
        <a:blip r:embed="rId1"/>
        <a:stretch>
          <a:fillRect/>
        </a:stretch>
      </xdr:blipFill>
      <xdr:spPr>
        <a:xfrm>
          <a:off x="0" y="0"/>
          <a:ext cx="2257425"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942975</xdr:colOff>
      <xdr:row>0</xdr:row>
      <xdr:rowOff>19050</xdr:rowOff>
    </xdr:from>
    <xdr:to>
      <xdr:col>9</xdr:col>
      <xdr:colOff>9525</xdr:colOff>
      <xdr:row>1</xdr:row>
      <xdr:rowOff>152400</xdr:rowOff>
    </xdr:to>
    <xdr:pic>
      <xdr:nvPicPr>
        <xdr:cNvPr id="1" name="Imagen 2"/>
        <xdr:cNvPicPr preferRelativeResize="1">
          <a:picLocks noChangeAspect="1"/>
        </xdr:cNvPicPr>
      </xdr:nvPicPr>
      <xdr:blipFill>
        <a:blip r:embed="rId1"/>
        <a:stretch>
          <a:fillRect/>
        </a:stretch>
      </xdr:blipFill>
      <xdr:spPr>
        <a:xfrm>
          <a:off x="5505450" y="19050"/>
          <a:ext cx="1619250" cy="361950"/>
        </a:xfrm>
        <a:prstGeom prst="rect">
          <a:avLst/>
        </a:prstGeom>
        <a:noFill/>
        <a:ln w="9525" cmpd="sng">
          <a:noFill/>
        </a:ln>
      </xdr:spPr>
    </xdr:pic>
    <xdr:clientData/>
  </xdr:twoCellAnchor>
  <xdr:twoCellAnchor editAs="oneCell">
    <xdr:from>
      <xdr:col>6</xdr:col>
      <xdr:colOff>933450</xdr:colOff>
      <xdr:row>0</xdr:row>
      <xdr:rowOff>19050</xdr:rowOff>
    </xdr:from>
    <xdr:to>
      <xdr:col>9</xdr:col>
      <xdr:colOff>0</xdr:colOff>
      <xdr:row>1</xdr:row>
      <xdr:rowOff>152400</xdr:rowOff>
    </xdr:to>
    <xdr:pic>
      <xdr:nvPicPr>
        <xdr:cNvPr id="2" name="Imagen 2"/>
        <xdr:cNvPicPr preferRelativeResize="1">
          <a:picLocks noChangeAspect="1"/>
        </xdr:cNvPicPr>
      </xdr:nvPicPr>
      <xdr:blipFill>
        <a:blip r:embed="rId1"/>
        <a:stretch>
          <a:fillRect/>
        </a:stretch>
      </xdr:blipFill>
      <xdr:spPr>
        <a:xfrm>
          <a:off x="5495925" y="19050"/>
          <a:ext cx="161925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504825</xdr:colOff>
      <xdr:row>0</xdr:row>
      <xdr:rowOff>19050</xdr:rowOff>
    </xdr:from>
    <xdr:to>
      <xdr:col>8</xdr:col>
      <xdr:colOff>781050</xdr:colOff>
      <xdr:row>1</xdr:row>
      <xdr:rowOff>152400</xdr:rowOff>
    </xdr:to>
    <xdr:pic>
      <xdr:nvPicPr>
        <xdr:cNvPr id="1" name="Imagen 2"/>
        <xdr:cNvPicPr preferRelativeResize="1">
          <a:picLocks noChangeAspect="1"/>
        </xdr:cNvPicPr>
      </xdr:nvPicPr>
      <xdr:blipFill>
        <a:blip r:embed="rId1"/>
        <a:stretch>
          <a:fillRect/>
        </a:stretch>
      </xdr:blipFill>
      <xdr:spPr>
        <a:xfrm>
          <a:off x="5067300" y="19050"/>
          <a:ext cx="1628775"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771525</xdr:colOff>
      <xdr:row>0</xdr:row>
      <xdr:rowOff>161925</xdr:rowOff>
    </xdr:from>
    <xdr:to>
      <xdr:col>9</xdr:col>
      <xdr:colOff>76200</xdr:colOff>
      <xdr:row>2</xdr:row>
      <xdr:rowOff>66675</xdr:rowOff>
    </xdr:to>
    <xdr:pic>
      <xdr:nvPicPr>
        <xdr:cNvPr id="1" name="Imagen 2"/>
        <xdr:cNvPicPr preferRelativeResize="1">
          <a:picLocks noChangeAspect="1"/>
        </xdr:cNvPicPr>
      </xdr:nvPicPr>
      <xdr:blipFill>
        <a:blip r:embed="rId1"/>
        <a:stretch>
          <a:fillRect/>
        </a:stretch>
      </xdr:blipFill>
      <xdr:spPr>
        <a:xfrm>
          <a:off x="5334000" y="161925"/>
          <a:ext cx="1619250" cy="361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933450</xdr:colOff>
      <xdr:row>0</xdr:row>
      <xdr:rowOff>19050</xdr:rowOff>
    </xdr:from>
    <xdr:to>
      <xdr:col>9</xdr:col>
      <xdr:colOff>0</xdr:colOff>
      <xdr:row>1</xdr:row>
      <xdr:rowOff>152400</xdr:rowOff>
    </xdr:to>
    <xdr:pic>
      <xdr:nvPicPr>
        <xdr:cNvPr id="1" name="Imagen 2"/>
        <xdr:cNvPicPr preferRelativeResize="1">
          <a:picLocks noChangeAspect="1"/>
        </xdr:cNvPicPr>
      </xdr:nvPicPr>
      <xdr:blipFill>
        <a:blip r:embed="rId1"/>
        <a:stretch>
          <a:fillRect/>
        </a:stretch>
      </xdr:blipFill>
      <xdr:spPr>
        <a:xfrm>
          <a:off x="6210300" y="19050"/>
          <a:ext cx="1619250" cy="361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942975</xdr:colOff>
      <xdr:row>0</xdr:row>
      <xdr:rowOff>19050</xdr:rowOff>
    </xdr:from>
    <xdr:to>
      <xdr:col>9</xdr:col>
      <xdr:colOff>9525</xdr:colOff>
      <xdr:row>1</xdr:row>
      <xdr:rowOff>152400</xdr:rowOff>
    </xdr:to>
    <xdr:pic>
      <xdr:nvPicPr>
        <xdr:cNvPr id="1" name="Imagen 2"/>
        <xdr:cNvPicPr preferRelativeResize="1">
          <a:picLocks noChangeAspect="1"/>
        </xdr:cNvPicPr>
      </xdr:nvPicPr>
      <xdr:blipFill>
        <a:blip r:embed="rId1"/>
        <a:stretch>
          <a:fillRect/>
        </a:stretch>
      </xdr:blipFill>
      <xdr:spPr>
        <a:xfrm>
          <a:off x="5505450" y="19050"/>
          <a:ext cx="16192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T206"/>
  <sheetViews>
    <sheetView showGridLines="0" tabSelected="1" zoomScalePageLayoutView="0" workbookViewId="0" topLeftCell="A1">
      <selection activeCell="A4" sqref="A4"/>
    </sheetView>
  </sheetViews>
  <sheetFormatPr defaultColWidth="11.421875" defaultRowHeight="12.75"/>
  <cols>
    <col min="1" max="3" width="11.421875" style="74" customWidth="1"/>
    <col min="4" max="4" width="34.57421875" style="74" customWidth="1"/>
    <col min="5" max="5" width="33.421875" style="74" customWidth="1"/>
    <col min="6" max="16" width="11.421875" style="74" customWidth="1"/>
    <col min="17" max="17" width="11.421875" style="75" customWidth="1"/>
    <col min="18" max="18" width="14.8515625" style="75" customWidth="1"/>
    <col min="19" max="19" width="71.140625" style="74" bestFit="1" customWidth="1"/>
    <col min="20" max="20" width="17.7109375" style="74" bestFit="1" customWidth="1"/>
    <col min="21" max="21" width="14.8515625" style="76" customWidth="1"/>
    <col min="22" max="16384" width="11.421875" style="74" customWidth="1"/>
  </cols>
  <sheetData>
    <row r="1" spans="2:5" ht="26.25">
      <c r="B1" s="717" t="s">
        <v>785</v>
      </c>
      <c r="C1" s="717"/>
      <c r="D1" s="717"/>
      <c r="E1" s="717"/>
    </row>
    <row r="2" ht="12.75"/>
    <row r="3" spans="2:5" ht="12.75">
      <c r="B3" s="77" t="s">
        <v>782</v>
      </c>
      <c r="C3" s="77" t="s">
        <v>783</v>
      </c>
      <c r="D3" s="77" t="s">
        <v>784</v>
      </c>
      <c r="E3" s="77" t="s">
        <v>781</v>
      </c>
    </row>
    <row r="4" spans="2:7" ht="22.5" customHeight="1">
      <c r="B4" s="310"/>
      <c r="C4" s="311">
        <v>2023</v>
      </c>
      <c r="D4" s="312" t="s">
        <v>3275</v>
      </c>
      <c r="E4" s="311" t="str">
        <f>IF($D$4="","",VLOOKUP($D$4,S7:T206,2,FALSE))</f>
        <v>CLUES200</v>
      </c>
      <c r="F4" s="718" t="s">
        <v>2759</v>
      </c>
      <c r="G4" s="719"/>
    </row>
    <row r="7" spans="18:20" ht="15.75">
      <c r="R7" s="78"/>
      <c r="S7" s="537" t="s">
        <v>2817</v>
      </c>
      <c r="T7" s="537" t="s">
        <v>2916</v>
      </c>
    </row>
    <row r="8" spans="18:20" ht="15.75">
      <c r="R8" s="78"/>
      <c r="S8" s="537" t="s">
        <v>2818</v>
      </c>
      <c r="T8" s="537" t="s">
        <v>2917</v>
      </c>
    </row>
    <row r="9" spans="18:20" ht="15.75">
      <c r="R9" s="78"/>
      <c r="S9" s="537" t="s">
        <v>2819</v>
      </c>
      <c r="T9" s="537" t="s">
        <v>2918</v>
      </c>
    </row>
    <row r="10" spans="18:20" ht="15.75">
      <c r="R10" s="78"/>
      <c r="S10" s="537" t="s">
        <v>2820</v>
      </c>
      <c r="T10" s="537" t="s">
        <v>2919</v>
      </c>
    </row>
    <row r="11" spans="18:20" ht="15.75">
      <c r="R11" s="78"/>
      <c r="S11" s="537" t="s">
        <v>2821</v>
      </c>
      <c r="T11" s="537" t="s">
        <v>2920</v>
      </c>
    </row>
    <row r="12" spans="18:20" ht="15.75">
      <c r="R12" s="78"/>
      <c r="S12" s="537" t="s">
        <v>2822</v>
      </c>
      <c r="T12" s="537" t="s">
        <v>2921</v>
      </c>
    </row>
    <row r="13" spans="18:20" ht="15.75">
      <c r="R13" s="78"/>
      <c r="S13" s="537" t="s">
        <v>2823</v>
      </c>
      <c r="T13" s="537" t="s">
        <v>2922</v>
      </c>
    </row>
    <row r="14" spans="18:20" ht="15.75">
      <c r="R14" s="78"/>
      <c r="S14" s="537" t="s">
        <v>2824</v>
      </c>
      <c r="T14" s="537" t="s">
        <v>2923</v>
      </c>
    </row>
    <row r="15" spans="18:20" ht="15.75">
      <c r="R15" s="78"/>
      <c r="S15" s="537" t="s">
        <v>2825</v>
      </c>
      <c r="T15" s="537" t="s">
        <v>2924</v>
      </c>
    </row>
    <row r="16" spans="18:20" ht="15.75">
      <c r="R16" s="78"/>
      <c r="S16" s="537" t="s">
        <v>2826</v>
      </c>
      <c r="T16" s="537" t="s">
        <v>2925</v>
      </c>
    </row>
    <row r="17" spans="18:20" ht="15.75">
      <c r="R17" s="78"/>
      <c r="S17" s="537" t="s">
        <v>2827</v>
      </c>
      <c r="T17" s="537" t="s">
        <v>2926</v>
      </c>
    </row>
    <row r="18" spans="18:20" ht="15.75">
      <c r="R18" s="78"/>
      <c r="S18" s="537" t="s">
        <v>2828</v>
      </c>
      <c r="T18" s="537" t="s">
        <v>2927</v>
      </c>
    </row>
    <row r="19" spans="18:20" ht="15.75">
      <c r="R19" s="78"/>
      <c r="S19" s="537" t="s">
        <v>2829</v>
      </c>
      <c r="T19" s="537" t="s">
        <v>2928</v>
      </c>
    </row>
    <row r="20" spans="18:20" ht="15.75">
      <c r="R20" s="78"/>
      <c r="S20" s="537" t="s">
        <v>2830</v>
      </c>
      <c r="T20" s="537" t="s">
        <v>2929</v>
      </c>
    </row>
    <row r="21" spans="18:20" ht="15.75">
      <c r="R21" s="78"/>
      <c r="S21" s="537" t="s">
        <v>2831</v>
      </c>
      <c r="T21" s="537" t="s">
        <v>2930</v>
      </c>
    </row>
    <row r="22" spans="18:20" ht="15.75">
      <c r="R22" s="78"/>
      <c r="S22" s="537" t="s">
        <v>2832</v>
      </c>
      <c r="T22" s="537" t="s">
        <v>2931</v>
      </c>
    </row>
    <row r="23" spans="18:20" ht="15.75">
      <c r="R23" s="78"/>
      <c r="S23" s="537" t="s">
        <v>2833</v>
      </c>
      <c r="T23" s="537" t="s">
        <v>2932</v>
      </c>
    </row>
    <row r="24" spans="18:20" ht="15.75">
      <c r="R24" s="78"/>
      <c r="S24" s="537" t="s">
        <v>2834</v>
      </c>
      <c r="T24" s="537" t="s">
        <v>2933</v>
      </c>
    </row>
    <row r="25" spans="18:20" ht="15.75">
      <c r="R25" s="78"/>
      <c r="S25" s="537" t="s">
        <v>2835</v>
      </c>
      <c r="T25" s="537" t="s">
        <v>2934</v>
      </c>
    </row>
    <row r="26" spans="18:20" ht="15.75">
      <c r="R26" s="78"/>
      <c r="S26" s="537" t="s">
        <v>2836</v>
      </c>
      <c r="T26" s="537" t="s">
        <v>2935</v>
      </c>
    </row>
    <row r="27" spans="18:20" ht="15.75">
      <c r="R27" s="78"/>
      <c r="S27" s="537" t="s">
        <v>2837</v>
      </c>
      <c r="T27" s="537" t="s">
        <v>2936</v>
      </c>
    </row>
    <row r="28" spans="18:20" ht="15.75">
      <c r="R28" s="78"/>
      <c r="S28" s="537" t="s">
        <v>2838</v>
      </c>
      <c r="T28" s="537" t="s">
        <v>2937</v>
      </c>
    </row>
    <row r="29" spans="18:20" ht="15.75">
      <c r="R29" s="78"/>
      <c r="S29" s="537" t="s">
        <v>2839</v>
      </c>
      <c r="T29" s="537" t="s">
        <v>2938</v>
      </c>
    </row>
    <row r="30" spans="18:20" ht="15.75">
      <c r="R30" s="78"/>
      <c r="S30" s="537" t="s">
        <v>2840</v>
      </c>
      <c r="T30" s="537" t="s">
        <v>2939</v>
      </c>
    </row>
    <row r="31" spans="18:20" ht="15.75">
      <c r="R31" s="78"/>
      <c r="S31" s="537" t="s">
        <v>2841</v>
      </c>
      <c r="T31" s="537" t="s">
        <v>2940</v>
      </c>
    </row>
    <row r="32" spans="18:20" ht="15.75">
      <c r="R32" s="78"/>
      <c r="S32" s="537" t="s">
        <v>2842</v>
      </c>
      <c r="T32" s="537" t="s">
        <v>2941</v>
      </c>
    </row>
    <row r="33" spans="18:20" ht="15.75">
      <c r="R33" s="78"/>
      <c r="S33" s="537" t="s">
        <v>2843</v>
      </c>
      <c r="T33" s="537" t="s">
        <v>2942</v>
      </c>
    </row>
    <row r="34" spans="18:20" ht="15.75">
      <c r="R34" s="78"/>
      <c r="S34" s="537" t="s">
        <v>2844</v>
      </c>
      <c r="T34" s="537" t="s">
        <v>2943</v>
      </c>
    </row>
    <row r="35" spans="18:20" ht="15.75">
      <c r="R35" s="78"/>
      <c r="S35" s="537" t="s">
        <v>2845</v>
      </c>
      <c r="T35" s="537" t="s">
        <v>2944</v>
      </c>
    </row>
    <row r="36" spans="18:20" ht="15.75">
      <c r="R36" s="78"/>
      <c r="S36" s="537" t="s">
        <v>2846</v>
      </c>
      <c r="T36" s="537" t="s">
        <v>2945</v>
      </c>
    </row>
    <row r="37" spans="18:20" ht="15.75">
      <c r="R37" s="78"/>
      <c r="S37" s="537" t="s">
        <v>2847</v>
      </c>
      <c r="T37" s="537" t="s">
        <v>2946</v>
      </c>
    </row>
    <row r="38" spans="18:20" ht="15.75">
      <c r="R38" s="78"/>
      <c r="S38" s="537" t="s">
        <v>2848</v>
      </c>
      <c r="T38" s="537" t="s">
        <v>2947</v>
      </c>
    </row>
    <row r="39" spans="18:20" ht="15.75">
      <c r="R39" s="78"/>
      <c r="S39" s="537" t="s">
        <v>2849</v>
      </c>
      <c r="T39" s="537" t="s">
        <v>2948</v>
      </c>
    </row>
    <row r="40" spans="18:20" ht="15.75">
      <c r="R40" s="78"/>
      <c r="S40" s="537" t="s">
        <v>2850</v>
      </c>
      <c r="T40" s="537" t="s">
        <v>2949</v>
      </c>
    </row>
    <row r="41" spans="18:20" ht="15.75">
      <c r="R41" s="78"/>
      <c r="S41" s="537" t="s">
        <v>2851</v>
      </c>
      <c r="T41" s="537" t="s">
        <v>2950</v>
      </c>
    </row>
    <row r="42" spans="18:20" ht="15.75">
      <c r="R42" s="78"/>
      <c r="S42" s="537" t="s">
        <v>2852</v>
      </c>
      <c r="T42" s="537" t="s">
        <v>2951</v>
      </c>
    </row>
    <row r="43" spans="18:20" ht="15.75">
      <c r="R43" s="78"/>
      <c r="S43" s="537" t="s">
        <v>2853</v>
      </c>
      <c r="T43" s="537" t="s">
        <v>2952</v>
      </c>
    </row>
    <row r="44" spans="18:20" ht="15.75">
      <c r="R44" s="78"/>
      <c r="S44" s="537" t="s">
        <v>2854</v>
      </c>
      <c r="T44" s="537" t="s">
        <v>2953</v>
      </c>
    </row>
    <row r="45" spans="18:20" ht="15.75">
      <c r="R45" s="78"/>
      <c r="S45" s="537" t="s">
        <v>2855</v>
      </c>
      <c r="T45" s="537" t="s">
        <v>2954</v>
      </c>
    </row>
    <row r="46" spans="18:20" ht="15.75">
      <c r="R46" s="78"/>
      <c r="S46" s="537" t="s">
        <v>2856</v>
      </c>
      <c r="T46" s="537" t="s">
        <v>2955</v>
      </c>
    </row>
    <row r="47" spans="18:20" ht="15.75">
      <c r="R47" s="78"/>
      <c r="S47" s="537" t="s">
        <v>2857</v>
      </c>
      <c r="T47" s="537" t="s">
        <v>2956</v>
      </c>
    </row>
    <row r="48" spans="19:20" ht="15.75">
      <c r="S48" s="537" t="s">
        <v>2858</v>
      </c>
      <c r="T48" s="537" t="s">
        <v>2957</v>
      </c>
    </row>
    <row r="49" spans="19:20" ht="15.75">
      <c r="S49" s="537" t="s">
        <v>2859</v>
      </c>
      <c r="T49" s="537" t="s">
        <v>2958</v>
      </c>
    </row>
    <row r="50" spans="19:20" ht="15.75">
      <c r="S50" s="538" t="s">
        <v>2760</v>
      </c>
      <c r="T50" s="537" t="s">
        <v>2959</v>
      </c>
    </row>
    <row r="51" spans="19:20" ht="15.75">
      <c r="S51" s="538" t="s">
        <v>2761</v>
      </c>
      <c r="T51" s="537" t="s">
        <v>2960</v>
      </c>
    </row>
    <row r="52" spans="19:20" ht="15.75">
      <c r="S52" s="538" t="s">
        <v>2762</v>
      </c>
      <c r="T52" s="537" t="s">
        <v>2961</v>
      </c>
    </row>
    <row r="53" spans="19:20" ht="15.75">
      <c r="S53" s="538" t="s">
        <v>2763</v>
      </c>
      <c r="T53" s="537" t="s">
        <v>2962</v>
      </c>
    </row>
    <row r="54" spans="19:20" ht="15.75">
      <c r="S54" s="538" t="s">
        <v>2764</v>
      </c>
      <c r="T54" s="537" t="s">
        <v>2963</v>
      </c>
    </row>
    <row r="55" spans="19:20" ht="15.75">
      <c r="S55" s="538" t="s">
        <v>2765</v>
      </c>
      <c r="T55" s="537" t="s">
        <v>2964</v>
      </c>
    </row>
    <row r="56" spans="19:20" ht="15.75">
      <c r="S56" s="538" t="s">
        <v>2766</v>
      </c>
      <c r="T56" s="537" t="s">
        <v>2965</v>
      </c>
    </row>
    <row r="57" spans="19:20" ht="15.75">
      <c r="S57" s="538" t="s">
        <v>2767</v>
      </c>
      <c r="T57" s="537" t="s">
        <v>2966</v>
      </c>
    </row>
    <row r="58" spans="19:20" ht="15.75">
      <c r="S58" s="538" t="s">
        <v>2768</v>
      </c>
      <c r="T58" s="537" t="s">
        <v>2967</v>
      </c>
    </row>
    <row r="59" spans="19:20" ht="15.75">
      <c r="S59" s="538" t="s">
        <v>2769</v>
      </c>
      <c r="T59" s="537" t="s">
        <v>2968</v>
      </c>
    </row>
    <row r="60" spans="19:20" ht="15.75">
      <c r="S60" s="538" t="s">
        <v>2770</v>
      </c>
      <c r="T60" s="537" t="s">
        <v>2969</v>
      </c>
    </row>
    <row r="61" spans="19:20" ht="15.75">
      <c r="S61" s="538" t="s">
        <v>2771</v>
      </c>
      <c r="T61" s="537" t="s">
        <v>2970</v>
      </c>
    </row>
    <row r="62" spans="19:20" ht="15.75">
      <c r="S62" s="538" t="s">
        <v>2772</v>
      </c>
      <c r="T62" s="537" t="s">
        <v>2971</v>
      </c>
    </row>
    <row r="63" spans="19:20" ht="15.75">
      <c r="S63" s="538" t="s">
        <v>2773</v>
      </c>
      <c r="T63" s="537" t="s">
        <v>2972</v>
      </c>
    </row>
    <row r="64" spans="19:20" ht="15.75">
      <c r="S64" s="538" t="s">
        <v>2774</v>
      </c>
      <c r="T64" s="537" t="s">
        <v>2973</v>
      </c>
    </row>
    <row r="65" spans="19:20" ht="15.75">
      <c r="S65" s="538" t="s">
        <v>2775</v>
      </c>
      <c r="T65" s="537" t="s">
        <v>2974</v>
      </c>
    </row>
    <row r="66" spans="19:20" ht="15.75">
      <c r="S66" s="538" t="s">
        <v>2776</v>
      </c>
      <c r="T66" s="537" t="s">
        <v>2975</v>
      </c>
    </row>
    <row r="67" spans="19:20" ht="15.75">
      <c r="S67" s="538" t="s">
        <v>2777</v>
      </c>
      <c r="T67" s="537" t="s">
        <v>2976</v>
      </c>
    </row>
    <row r="68" spans="19:20" ht="15.75">
      <c r="S68" s="538" t="s">
        <v>2778</v>
      </c>
      <c r="T68" s="537" t="s">
        <v>2977</v>
      </c>
    </row>
    <row r="69" spans="19:20" ht="15.75">
      <c r="S69" s="538" t="s">
        <v>2779</v>
      </c>
      <c r="T69" s="537" t="s">
        <v>2978</v>
      </c>
    </row>
    <row r="70" spans="19:20" ht="15.75">
      <c r="S70" s="538" t="s">
        <v>2780</v>
      </c>
      <c r="T70" s="537" t="s">
        <v>2979</v>
      </c>
    </row>
    <row r="71" spans="19:20" ht="15.75">
      <c r="S71" s="538" t="s">
        <v>2781</v>
      </c>
      <c r="T71" s="537" t="s">
        <v>2980</v>
      </c>
    </row>
    <row r="72" spans="19:20" ht="15.75">
      <c r="S72" s="538" t="s">
        <v>2782</v>
      </c>
      <c r="T72" s="537" t="s">
        <v>2981</v>
      </c>
    </row>
    <row r="73" spans="19:20" ht="15.75">
      <c r="S73" s="538" t="s">
        <v>2783</v>
      </c>
      <c r="T73" s="537" t="s">
        <v>2982</v>
      </c>
    </row>
    <row r="74" spans="19:20" ht="15.75">
      <c r="S74" s="538" t="s">
        <v>2784</v>
      </c>
      <c r="T74" s="537" t="s">
        <v>2983</v>
      </c>
    </row>
    <row r="75" spans="19:20" ht="15.75">
      <c r="S75" s="538" t="s">
        <v>2785</v>
      </c>
      <c r="T75" s="537" t="s">
        <v>2984</v>
      </c>
    </row>
    <row r="76" spans="19:20" ht="15.75">
      <c r="S76" s="538" t="s">
        <v>2786</v>
      </c>
      <c r="T76" s="537" t="s">
        <v>2985</v>
      </c>
    </row>
    <row r="77" spans="19:20" ht="15.75">
      <c r="S77" s="538" t="s">
        <v>2787</v>
      </c>
      <c r="T77" s="537" t="s">
        <v>2986</v>
      </c>
    </row>
    <row r="78" spans="19:20" ht="15.75">
      <c r="S78" s="538" t="s">
        <v>2788</v>
      </c>
      <c r="T78" s="537" t="s">
        <v>2987</v>
      </c>
    </row>
    <row r="79" spans="19:20" ht="15.75">
      <c r="S79" s="538" t="s">
        <v>2789</v>
      </c>
      <c r="T79" s="537" t="s">
        <v>2988</v>
      </c>
    </row>
    <row r="80" spans="19:20" ht="15.75">
      <c r="S80" s="538" t="s">
        <v>2790</v>
      </c>
      <c r="T80" s="537" t="s">
        <v>2989</v>
      </c>
    </row>
    <row r="81" spans="19:20" ht="15.75">
      <c r="S81" s="538" t="s">
        <v>2791</v>
      </c>
      <c r="T81" s="537" t="s">
        <v>2990</v>
      </c>
    </row>
    <row r="82" spans="19:20" ht="15.75">
      <c r="S82" s="538" t="s">
        <v>2792</v>
      </c>
      <c r="T82" s="537" t="s">
        <v>2991</v>
      </c>
    </row>
    <row r="83" spans="19:20" ht="15.75">
      <c r="S83" s="538" t="s">
        <v>2793</v>
      </c>
      <c r="T83" s="537" t="s">
        <v>2992</v>
      </c>
    </row>
    <row r="84" spans="19:20" ht="15.75">
      <c r="S84" s="538" t="s">
        <v>2794</v>
      </c>
      <c r="T84" s="537" t="s">
        <v>2993</v>
      </c>
    </row>
    <row r="85" spans="19:20" ht="15.75">
      <c r="S85" s="538" t="s">
        <v>2795</v>
      </c>
      <c r="T85" s="537" t="s">
        <v>2994</v>
      </c>
    </row>
    <row r="86" spans="19:20" ht="15.75">
      <c r="S86" s="538" t="s">
        <v>2796</v>
      </c>
      <c r="T86" s="537" t="s">
        <v>2995</v>
      </c>
    </row>
    <row r="87" spans="19:20" ht="15.75">
      <c r="S87" s="538" t="s">
        <v>2797</v>
      </c>
      <c r="T87" s="537" t="s">
        <v>2996</v>
      </c>
    </row>
    <row r="88" spans="19:20" ht="15.75">
      <c r="S88" s="538" t="s">
        <v>2798</v>
      </c>
      <c r="T88" s="537" t="s">
        <v>2997</v>
      </c>
    </row>
    <row r="89" spans="19:20" ht="15.75">
      <c r="S89" s="538" t="s">
        <v>2799</v>
      </c>
      <c r="T89" s="537" t="s">
        <v>2998</v>
      </c>
    </row>
    <row r="90" spans="19:20" ht="15.75">
      <c r="S90" s="538" t="s">
        <v>2800</v>
      </c>
      <c r="T90" s="537" t="s">
        <v>2999</v>
      </c>
    </row>
    <row r="91" spans="19:20" ht="15.75">
      <c r="S91" s="538" t="s">
        <v>2801</v>
      </c>
      <c r="T91" s="537" t="s">
        <v>3000</v>
      </c>
    </row>
    <row r="92" spans="19:20" ht="15.75">
      <c r="S92" s="538" t="s">
        <v>2802</v>
      </c>
      <c r="T92" s="537" t="s">
        <v>3001</v>
      </c>
    </row>
    <row r="93" spans="19:20" ht="15.75">
      <c r="S93" s="538" t="s">
        <v>2803</v>
      </c>
      <c r="T93" s="537" t="s">
        <v>3002</v>
      </c>
    </row>
    <row r="94" spans="19:20" ht="15.75">
      <c r="S94" s="538" t="s">
        <v>2804</v>
      </c>
      <c r="T94" s="537" t="s">
        <v>3003</v>
      </c>
    </row>
    <row r="95" spans="19:20" ht="15.75">
      <c r="S95" s="538" t="s">
        <v>2805</v>
      </c>
      <c r="T95" s="537" t="s">
        <v>3004</v>
      </c>
    </row>
    <row r="96" spans="19:20" ht="15.75">
      <c r="S96" s="538" t="s">
        <v>2806</v>
      </c>
      <c r="T96" s="537" t="s">
        <v>3005</v>
      </c>
    </row>
    <row r="97" spans="19:20" ht="15.75">
      <c r="S97" s="538" t="s">
        <v>2807</v>
      </c>
      <c r="T97" s="537" t="s">
        <v>3006</v>
      </c>
    </row>
    <row r="98" spans="19:20" ht="15.75">
      <c r="S98" s="538" t="s">
        <v>2808</v>
      </c>
      <c r="T98" s="537" t="s">
        <v>3007</v>
      </c>
    </row>
    <row r="99" spans="19:20" ht="15.75">
      <c r="S99" s="538" t="s">
        <v>2809</v>
      </c>
      <c r="T99" s="537" t="s">
        <v>3008</v>
      </c>
    </row>
    <row r="100" spans="19:20" ht="15.75">
      <c r="S100" s="538" t="s">
        <v>2810</v>
      </c>
      <c r="T100" s="537" t="s">
        <v>3009</v>
      </c>
    </row>
    <row r="101" spans="19:20" ht="15.75">
      <c r="S101" s="538" t="s">
        <v>2811</v>
      </c>
      <c r="T101" s="537" t="s">
        <v>3010</v>
      </c>
    </row>
    <row r="102" spans="19:20" ht="15.75">
      <c r="S102" s="538" t="s">
        <v>2812</v>
      </c>
      <c r="T102" s="537" t="s">
        <v>3011</v>
      </c>
    </row>
    <row r="103" spans="19:20" ht="15.75">
      <c r="S103" s="538" t="s">
        <v>2813</v>
      </c>
      <c r="T103" s="537" t="s">
        <v>3012</v>
      </c>
    </row>
    <row r="104" spans="19:20" ht="15.75">
      <c r="S104" s="538" t="s">
        <v>2814</v>
      </c>
      <c r="T104" s="537" t="s">
        <v>3013</v>
      </c>
    </row>
    <row r="105" spans="19:20" ht="15.75">
      <c r="S105" s="538" t="s">
        <v>2815</v>
      </c>
      <c r="T105" s="537" t="s">
        <v>3014</v>
      </c>
    </row>
    <row r="106" spans="19:20" ht="15.75">
      <c r="S106" s="538" t="s">
        <v>2816</v>
      </c>
      <c r="T106" s="537" t="s">
        <v>3015</v>
      </c>
    </row>
    <row r="107" spans="19:20" ht="15.75">
      <c r="S107" s="538" t="s">
        <v>3077</v>
      </c>
      <c r="T107" s="537" t="s">
        <v>3078</v>
      </c>
    </row>
    <row r="108" spans="19:20" ht="15.75">
      <c r="S108" s="538" t="s">
        <v>3079</v>
      </c>
      <c r="T108" s="537" t="s">
        <v>3080</v>
      </c>
    </row>
    <row r="109" spans="19:20" ht="15.75">
      <c r="S109" s="538" t="s">
        <v>3081</v>
      </c>
      <c r="T109" s="537" t="s">
        <v>3082</v>
      </c>
    </row>
    <row r="110" spans="19:20" ht="15.75">
      <c r="S110" s="538" t="s">
        <v>3083</v>
      </c>
      <c r="T110" s="537" t="s">
        <v>3084</v>
      </c>
    </row>
    <row r="111" spans="19:20" ht="15.75">
      <c r="S111" s="538" t="s">
        <v>3085</v>
      </c>
      <c r="T111" s="537" t="s">
        <v>3086</v>
      </c>
    </row>
    <row r="112" spans="19:20" ht="15.75">
      <c r="S112" s="538" t="s">
        <v>3087</v>
      </c>
      <c r="T112" s="537" t="s">
        <v>3088</v>
      </c>
    </row>
    <row r="113" spans="19:20" ht="15.75">
      <c r="S113" s="538" t="s">
        <v>3089</v>
      </c>
      <c r="T113" s="537" t="s">
        <v>3090</v>
      </c>
    </row>
    <row r="114" spans="19:20" ht="15.75">
      <c r="S114" s="538" t="s">
        <v>3091</v>
      </c>
      <c r="T114" s="537" t="s">
        <v>3092</v>
      </c>
    </row>
    <row r="115" spans="19:20" ht="15.75">
      <c r="S115" s="538" t="s">
        <v>3093</v>
      </c>
      <c r="T115" s="537" t="s">
        <v>3094</v>
      </c>
    </row>
    <row r="116" spans="19:20" ht="15.75">
      <c r="S116" s="538" t="s">
        <v>3095</v>
      </c>
      <c r="T116" s="537" t="s">
        <v>3096</v>
      </c>
    </row>
    <row r="117" spans="19:20" ht="15.75">
      <c r="S117" s="538" t="s">
        <v>3097</v>
      </c>
      <c r="T117" s="537" t="s">
        <v>3098</v>
      </c>
    </row>
    <row r="118" spans="19:20" ht="15.75">
      <c r="S118" s="538" t="s">
        <v>3099</v>
      </c>
      <c r="T118" s="537" t="s">
        <v>3100</v>
      </c>
    </row>
    <row r="119" spans="19:20" ht="15.75">
      <c r="S119" s="538" t="s">
        <v>3101</v>
      </c>
      <c r="T119" s="537" t="s">
        <v>3102</v>
      </c>
    </row>
    <row r="120" spans="19:20" ht="15.75">
      <c r="S120" s="538" t="s">
        <v>3103</v>
      </c>
      <c r="T120" s="537" t="s">
        <v>3104</v>
      </c>
    </row>
    <row r="121" spans="19:20" ht="15.75">
      <c r="S121" s="538" t="s">
        <v>3105</v>
      </c>
      <c r="T121" s="537" t="s">
        <v>3106</v>
      </c>
    </row>
    <row r="122" spans="19:20" ht="15.75">
      <c r="S122" s="538" t="s">
        <v>3107</v>
      </c>
      <c r="T122" s="537" t="s">
        <v>3108</v>
      </c>
    </row>
    <row r="123" spans="19:20" ht="15.75">
      <c r="S123" s="538" t="s">
        <v>3109</v>
      </c>
      <c r="T123" s="537" t="s">
        <v>3110</v>
      </c>
    </row>
    <row r="124" spans="19:20" ht="15.75">
      <c r="S124" s="538" t="s">
        <v>3111</v>
      </c>
      <c r="T124" s="537" t="s">
        <v>3112</v>
      </c>
    </row>
    <row r="125" spans="19:20" ht="15.75">
      <c r="S125" s="538" t="s">
        <v>3113</v>
      </c>
      <c r="T125" s="537" t="s">
        <v>3114</v>
      </c>
    </row>
    <row r="126" spans="19:20" ht="15.75">
      <c r="S126" s="538" t="s">
        <v>3115</v>
      </c>
      <c r="T126" s="537" t="s">
        <v>3116</v>
      </c>
    </row>
    <row r="127" spans="19:20" ht="15.75">
      <c r="S127" s="538" t="s">
        <v>3117</v>
      </c>
      <c r="T127" s="537" t="s">
        <v>3118</v>
      </c>
    </row>
    <row r="128" spans="19:20" ht="15.75">
      <c r="S128" s="538" t="s">
        <v>3119</v>
      </c>
      <c r="T128" s="537" t="s">
        <v>3120</v>
      </c>
    </row>
    <row r="129" spans="19:20" ht="15.75">
      <c r="S129" s="538" t="s">
        <v>3121</v>
      </c>
      <c r="T129" s="537" t="s">
        <v>3122</v>
      </c>
    </row>
    <row r="130" spans="19:20" ht="15.75">
      <c r="S130" s="538" t="s">
        <v>3123</v>
      </c>
      <c r="T130" s="537" t="s">
        <v>3124</v>
      </c>
    </row>
    <row r="131" spans="19:20" ht="15.75">
      <c r="S131" s="538" t="s">
        <v>3125</v>
      </c>
      <c r="T131" s="537" t="s">
        <v>3126</v>
      </c>
    </row>
    <row r="132" spans="19:20" ht="15.75">
      <c r="S132" s="538" t="s">
        <v>3127</v>
      </c>
      <c r="T132" s="537" t="s">
        <v>3128</v>
      </c>
    </row>
    <row r="133" spans="19:20" ht="15.75">
      <c r="S133" s="538" t="s">
        <v>3129</v>
      </c>
      <c r="T133" s="537" t="s">
        <v>3130</v>
      </c>
    </row>
    <row r="134" spans="19:20" ht="15.75">
      <c r="S134" s="538" t="s">
        <v>3131</v>
      </c>
      <c r="T134" s="537" t="s">
        <v>3132</v>
      </c>
    </row>
    <row r="135" spans="19:20" ht="15.75">
      <c r="S135" s="538" t="s">
        <v>3133</v>
      </c>
      <c r="T135" s="537" t="s">
        <v>3134</v>
      </c>
    </row>
    <row r="136" spans="19:20" ht="15.75">
      <c r="S136" s="538" t="s">
        <v>3135</v>
      </c>
      <c r="T136" s="537" t="s">
        <v>3136</v>
      </c>
    </row>
    <row r="137" spans="19:20" ht="15.75">
      <c r="S137" s="538" t="s">
        <v>3137</v>
      </c>
      <c r="T137" s="537" t="s">
        <v>3138</v>
      </c>
    </row>
    <row r="138" spans="19:20" ht="15.75">
      <c r="S138" s="538" t="s">
        <v>3139</v>
      </c>
      <c r="T138" s="537" t="s">
        <v>3140</v>
      </c>
    </row>
    <row r="139" spans="19:20" ht="15.75">
      <c r="S139" s="538" t="s">
        <v>3141</v>
      </c>
      <c r="T139" s="537" t="s">
        <v>3142</v>
      </c>
    </row>
    <row r="140" spans="19:20" ht="15.75">
      <c r="S140" s="538" t="s">
        <v>3143</v>
      </c>
      <c r="T140" s="537" t="s">
        <v>3144</v>
      </c>
    </row>
    <row r="141" spans="19:20" ht="15.75">
      <c r="S141" s="538" t="s">
        <v>3145</v>
      </c>
      <c r="T141" s="537" t="s">
        <v>3146</v>
      </c>
    </row>
    <row r="142" spans="19:20" ht="15.75">
      <c r="S142" s="538" t="s">
        <v>3147</v>
      </c>
      <c r="T142" s="537" t="s">
        <v>3148</v>
      </c>
    </row>
    <row r="143" spans="19:20" ht="15.75">
      <c r="S143" s="538" t="s">
        <v>3149</v>
      </c>
      <c r="T143" s="537" t="s">
        <v>3150</v>
      </c>
    </row>
    <row r="144" spans="19:20" ht="15.75">
      <c r="S144" s="538" t="s">
        <v>3151</v>
      </c>
      <c r="T144" s="537" t="s">
        <v>3152</v>
      </c>
    </row>
    <row r="145" spans="19:20" ht="15.75">
      <c r="S145" s="538" t="s">
        <v>3153</v>
      </c>
      <c r="T145" s="537" t="s">
        <v>3154</v>
      </c>
    </row>
    <row r="146" spans="19:20" ht="15.75">
      <c r="S146" s="538" t="s">
        <v>3155</v>
      </c>
      <c r="T146" s="537" t="s">
        <v>3156</v>
      </c>
    </row>
    <row r="147" spans="19:20" ht="15.75">
      <c r="S147" s="538" t="s">
        <v>3157</v>
      </c>
      <c r="T147" s="537" t="s">
        <v>3158</v>
      </c>
    </row>
    <row r="148" spans="19:20" ht="15.75">
      <c r="S148" s="538" t="s">
        <v>3159</v>
      </c>
      <c r="T148" s="537" t="s">
        <v>3160</v>
      </c>
    </row>
    <row r="149" spans="19:20" ht="15.75">
      <c r="S149" s="538" t="s">
        <v>3161</v>
      </c>
      <c r="T149" s="537" t="s">
        <v>3162</v>
      </c>
    </row>
    <row r="150" spans="19:20" ht="15.75">
      <c r="S150" s="538" t="s">
        <v>3163</v>
      </c>
      <c r="T150" s="537" t="s">
        <v>3164</v>
      </c>
    </row>
    <row r="151" spans="19:20" ht="15.75">
      <c r="S151" s="538" t="s">
        <v>3165</v>
      </c>
      <c r="T151" s="537" t="s">
        <v>3166</v>
      </c>
    </row>
    <row r="152" spans="19:20" ht="15.75">
      <c r="S152" s="538" t="s">
        <v>3167</v>
      </c>
      <c r="T152" s="537" t="s">
        <v>3168</v>
      </c>
    </row>
    <row r="153" spans="19:20" ht="15.75">
      <c r="S153" s="538" t="s">
        <v>3169</v>
      </c>
      <c r="T153" s="537" t="s">
        <v>3170</v>
      </c>
    </row>
    <row r="154" spans="19:20" ht="15.75">
      <c r="S154" s="538" t="s">
        <v>3171</v>
      </c>
      <c r="T154" s="537" t="s">
        <v>3172</v>
      </c>
    </row>
    <row r="155" spans="19:20" ht="15.75">
      <c r="S155" s="538" t="s">
        <v>3173</v>
      </c>
      <c r="T155" s="537" t="s">
        <v>3174</v>
      </c>
    </row>
    <row r="156" spans="19:20" ht="15.75">
      <c r="S156" s="538" t="s">
        <v>3175</v>
      </c>
      <c r="T156" s="537" t="s">
        <v>3176</v>
      </c>
    </row>
    <row r="157" spans="19:20" ht="15.75">
      <c r="S157" s="538" t="s">
        <v>3177</v>
      </c>
      <c r="T157" s="537" t="s">
        <v>3178</v>
      </c>
    </row>
    <row r="158" spans="19:20" ht="15.75">
      <c r="S158" s="538" t="s">
        <v>3179</v>
      </c>
      <c r="T158" s="537" t="s">
        <v>3180</v>
      </c>
    </row>
    <row r="159" spans="19:20" ht="15.75">
      <c r="S159" s="538" t="s">
        <v>3181</v>
      </c>
      <c r="T159" s="537" t="s">
        <v>3182</v>
      </c>
    </row>
    <row r="160" spans="19:20" ht="15.75">
      <c r="S160" s="538" t="s">
        <v>3183</v>
      </c>
      <c r="T160" s="537" t="s">
        <v>3184</v>
      </c>
    </row>
    <row r="161" spans="19:20" ht="15.75">
      <c r="S161" s="538" t="s">
        <v>3185</v>
      </c>
      <c r="T161" s="537" t="s">
        <v>3186</v>
      </c>
    </row>
    <row r="162" spans="19:20" ht="15.75">
      <c r="S162" s="538" t="s">
        <v>3187</v>
      </c>
      <c r="T162" s="537" t="s">
        <v>3188</v>
      </c>
    </row>
    <row r="163" spans="19:20" ht="15.75">
      <c r="S163" s="538" t="s">
        <v>3189</v>
      </c>
      <c r="T163" s="537" t="s">
        <v>3190</v>
      </c>
    </row>
    <row r="164" spans="19:20" ht="15.75">
      <c r="S164" s="538" t="s">
        <v>3191</v>
      </c>
      <c r="T164" s="537" t="s">
        <v>3192</v>
      </c>
    </row>
    <row r="165" spans="19:20" ht="15.75">
      <c r="S165" s="538" t="s">
        <v>3193</v>
      </c>
      <c r="T165" s="537" t="s">
        <v>3194</v>
      </c>
    </row>
    <row r="166" spans="19:20" ht="15.75">
      <c r="S166" s="538" t="s">
        <v>3195</v>
      </c>
      <c r="T166" s="537" t="s">
        <v>3196</v>
      </c>
    </row>
    <row r="167" spans="19:20" ht="15.75">
      <c r="S167" s="538" t="s">
        <v>3197</v>
      </c>
      <c r="T167" s="537" t="s">
        <v>3198</v>
      </c>
    </row>
    <row r="168" spans="19:20" ht="15.75">
      <c r="S168" s="538" t="s">
        <v>3199</v>
      </c>
      <c r="T168" s="537" t="s">
        <v>3200</v>
      </c>
    </row>
    <row r="169" spans="19:20" ht="15.75">
      <c r="S169" s="538" t="s">
        <v>3201</v>
      </c>
      <c r="T169" s="537" t="s">
        <v>3202</v>
      </c>
    </row>
    <row r="170" spans="19:20" ht="15.75">
      <c r="S170" s="538" t="s">
        <v>3203</v>
      </c>
      <c r="T170" s="537" t="s">
        <v>3204</v>
      </c>
    </row>
    <row r="171" spans="19:20" ht="15.75">
      <c r="S171" s="538" t="s">
        <v>3205</v>
      </c>
      <c r="T171" s="537" t="s">
        <v>3206</v>
      </c>
    </row>
    <row r="172" spans="19:20" ht="15.75">
      <c r="S172" s="538" t="s">
        <v>3207</v>
      </c>
      <c r="T172" s="537" t="s">
        <v>3208</v>
      </c>
    </row>
    <row r="173" spans="19:20" ht="15.75">
      <c r="S173" s="538" t="s">
        <v>3209</v>
      </c>
      <c r="T173" s="537" t="s">
        <v>3210</v>
      </c>
    </row>
    <row r="174" spans="19:20" ht="15.75">
      <c r="S174" s="538" t="s">
        <v>3211</v>
      </c>
      <c r="T174" s="537" t="s">
        <v>3212</v>
      </c>
    </row>
    <row r="175" spans="19:20" ht="15.75">
      <c r="S175" s="538" t="s">
        <v>3213</v>
      </c>
      <c r="T175" s="537" t="s">
        <v>3214</v>
      </c>
    </row>
    <row r="176" spans="19:20" ht="15.75">
      <c r="S176" s="538" t="s">
        <v>3215</v>
      </c>
      <c r="T176" s="537" t="s">
        <v>3216</v>
      </c>
    </row>
    <row r="177" spans="19:20" ht="15.75">
      <c r="S177" s="538" t="s">
        <v>3217</v>
      </c>
      <c r="T177" s="537" t="s">
        <v>3218</v>
      </c>
    </row>
    <row r="178" spans="19:20" ht="15.75">
      <c r="S178" s="538" t="s">
        <v>3219</v>
      </c>
      <c r="T178" s="537" t="s">
        <v>3220</v>
      </c>
    </row>
    <row r="179" spans="19:20" ht="15.75">
      <c r="S179" s="538" t="s">
        <v>3221</v>
      </c>
      <c r="T179" s="537" t="s">
        <v>3222</v>
      </c>
    </row>
    <row r="180" spans="19:20" ht="15.75">
      <c r="S180" s="538" t="s">
        <v>3223</v>
      </c>
      <c r="T180" s="537" t="s">
        <v>3224</v>
      </c>
    </row>
    <row r="181" spans="19:20" ht="15.75">
      <c r="S181" s="538" t="s">
        <v>3225</v>
      </c>
      <c r="T181" s="537" t="s">
        <v>3226</v>
      </c>
    </row>
    <row r="182" spans="19:20" ht="15.75">
      <c r="S182" s="538" t="s">
        <v>3227</v>
      </c>
      <c r="T182" s="537" t="s">
        <v>3228</v>
      </c>
    </row>
    <row r="183" spans="19:20" ht="15.75">
      <c r="S183" s="538" t="s">
        <v>3229</v>
      </c>
      <c r="T183" s="537" t="s">
        <v>3230</v>
      </c>
    </row>
    <row r="184" spans="19:20" ht="15.75">
      <c r="S184" s="538" t="s">
        <v>3231</v>
      </c>
      <c r="T184" s="537" t="s">
        <v>3232</v>
      </c>
    </row>
    <row r="185" spans="19:20" ht="15.75">
      <c r="S185" s="538" t="s">
        <v>3233</v>
      </c>
      <c r="T185" s="537" t="s">
        <v>3234</v>
      </c>
    </row>
    <row r="186" spans="19:20" ht="15.75">
      <c r="S186" s="538" t="s">
        <v>3235</v>
      </c>
      <c r="T186" s="537" t="s">
        <v>3236</v>
      </c>
    </row>
    <row r="187" spans="19:20" ht="15.75">
      <c r="S187" s="538" t="s">
        <v>3237</v>
      </c>
      <c r="T187" s="537" t="s">
        <v>3238</v>
      </c>
    </row>
    <row r="188" spans="19:20" ht="15.75">
      <c r="S188" s="538" t="s">
        <v>3239</v>
      </c>
      <c r="T188" s="537" t="s">
        <v>3240</v>
      </c>
    </row>
    <row r="189" spans="19:20" ht="15.75">
      <c r="S189" s="538" t="s">
        <v>3241</v>
      </c>
      <c r="T189" s="537" t="s">
        <v>3242</v>
      </c>
    </row>
    <row r="190" spans="19:20" ht="15.75">
      <c r="S190" s="538" t="s">
        <v>3243</v>
      </c>
      <c r="T190" s="537" t="s">
        <v>3244</v>
      </c>
    </row>
    <row r="191" spans="19:20" ht="15.75">
      <c r="S191" s="538" t="s">
        <v>3245</v>
      </c>
      <c r="T191" s="537" t="s">
        <v>3246</v>
      </c>
    </row>
    <row r="192" spans="19:20" ht="15.75">
      <c r="S192" s="538" t="s">
        <v>3247</v>
      </c>
      <c r="T192" s="537" t="s">
        <v>3248</v>
      </c>
    </row>
    <row r="193" spans="19:20" ht="15.75">
      <c r="S193" s="538" t="s">
        <v>3249</v>
      </c>
      <c r="T193" s="537" t="s">
        <v>3250</v>
      </c>
    </row>
    <row r="194" spans="19:20" ht="15.75">
      <c r="S194" s="538" t="s">
        <v>3251</v>
      </c>
      <c r="T194" s="537" t="s">
        <v>3252</v>
      </c>
    </row>
    <row r="195" spans="19:20" ht="15.75">
      <c r="S195" s="538" t="s">
        <v>3253</v>
      </c>
      <c r="T195" s="537" t="s">
        <v>3254</v>
      </c>
    </row>
    <row r="196" spans="19:20" ht="15.75">
      <c r="S196" s="538" t="s">
        <v>3255</v>
      </c>
      <c r="T196" s="537" t="s">
        <v>3256</v>
      </c>
    </row>
    <row r="197" spans="19:20" ht="15.75">
      <c r="S197" s="538" t="s">
        <v>3257</v>
      </c>
      <c r="T197" s="537" t="s">
        <v>3258</v>
      </c>
    </row>
    <row r="198" spans="19:20" ht="15.75">
      <c r="S198" s="538" t="s">
        <v>3259</v>
      </c>
      <c r="T198" s="537" t="s">
        <v>3260</v>
      </c>
    </row>
    <row r="199" spans="19:20" ht="15.75">
      <c r="S199" s="538" t="s">
        <v>3261</v>
      </c>
      <c r="T199" s="537" t="s">
        <v>3262</v>
      </c>
    </row>
    <row r="200" spans="19:20" ht="15.75">
      <c r="S200" s="538" t="s">
        <v>3263</v>
      </c>
      <c r="T200" s="537" t="s">
        <v>3264</v>
      </c>
    </row>
    <row r="201" spans="19:20" ht="15.75">
      <c r="S201" s="538" t="s">
        <v>3265</v>
      </c>
      <c r="T201" s="537" t="s">
        <v>3266</v>
      </c>
    </row>
    <row r="202" spans="19:20" ht="15.75">
      <c r="S202" s="538" t="s">
        <v>3267</v>
      </c>
      <c r="T202" s="537" t="s">
        <v>3268</v>
      </c>
    </row>
    <row r="203" spans="19:20" ht="15.75">
      <c r="S203" s="538" t="s">
        <v>3269</v>
      </c>
      <c r="T203" s="537" t="s">
        <v>3270</v>
      </c>
    </row>
    <row r="204" spans="19:20" ht="15.75">
      <c r="S204" s="538" t="s">
        <v>3271</v>
      </c>
      <c r="T204" s="537" t="s">
        <v>3272</v>
      </c>
    </row>
    <row r="205" spans="19:20" ht="15.75">
      <c r="S205" s="538" t="s">
        <v>3273</v>
      </c>
      <c r="T205" s="537" t="s">
        <v>3274</v>
      </c>
    </row>
    <row r="206" spans="19:20" ht="15.75">
      <c r="S206" s="538" t="s">
        <v>3275</v>
      </c>
      <c r="T206" s="537" t="s">
        <v>3276</v>
      </c>
    </row>
  </sheetData>
  <sheetProtection password="D63C" sheet="1"/>
  <mergeCells count="2">
    <mergeCell ref="B1:E1"/>
    <mergeCell ref="F4:G4"/>
  </mergeCells>
  <dataValidations count="1">
    <dataValidation type="list" allowBlank="1" showInputMessage="1" showErrorMessage="1" sqref="D4">
      <formula1>$S$7:$S$206</formula1>
    </dataValidation>
  </dataValidations>
  <printOptions/>
  <pageMargins left="0.7" right="0.7" top="0.75" bottom="0.75" header="0.3" footer="0.3"/>
  <pageSetup horizontalDpi="1200" verticalDpi="1200" orientation="portrait"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J286"/>
  <sheetViews>
    <sheetView zoomScale="85" zoomScaleNormal="85" zoomScalePageLayoutView="0" workbookViewId="0" topLeftCell="A1">
      <selection activeCell="E1" sqref="E1"/>
    </sheetView>
  </sheetViews>
  <sheetFormatPr defaultColWidth="11.421875" defaultRowHeight="12.75"/>
  <cols>
    <col min="1" max="1" width="4.57421875" style="514" customWidth="1"/>
    <col min="2" max="2" width="53.421875" style="514" customWidth="1"/>
    <col min="3" max="3" width="13.7109375" style="514" bestFit="1" customWidth="1"/>
    <col min="4" max="4" width="5.140625" style="514" customWidth="1"/>
    <col min="5" max="5" width="51.00390625" style="514" customWidth="1"/>
    <col min="6" max="6" width="15.140625" style="514" customWidth="1"/>
    <col min="7" max="7" width="6.28125" style="514" customWidth="1"/>
    <col min="8" max="8" width="4.140625" style="514" customWidth="1"/>
    <col min="9" max="9" width="21.421875" style="514" customWidth="1"/>
    <col min="10" max="10" width="12.28125" style="514" bestFit="1" customWidth="1"/>
    <col min="11" max="16384" width="11.421875" style="514" customWidth="1"/>
  </cols>
  <sheetData>
    <row r="1" spans="2:4" s="512" customFormat="1" ht="60" customHeight="1" thickBot="1">
      <c r="B1" s="513" t="s">
        <v>1389</v>
      </c>
      <c r="C1" s="1581">
        <f>SUM(I4:I286)</f>
        <v>0</v>
      </c>
      <c r="D1" s="1582"/>
    </row>
    <row r="2" ht="14.25" thickBot="1"/>
    <row r="3" spans="2:6" ht="21" thickBot="1">
      <c r="B3" s="515" t="s">
        <v>1390</v>
      </c>
      <c r="C3" s="516" t="s">
        <v>1</v>
      </c>
      <c r="D3" s="517"/>
      <c r="E3" s="515" t="s">
        <v>1390</v>
      </c>
      <c r="F3" s="518" t="s">
        <v>1</v>
      </c>
    </row>
    <row r="4" spans="1:10" s="519" customFormat="1" ht="13.5">
      <c r="A4" s="519">
        <v>1</v>
      </c>
      <c r="B4" s="520" t="s">
        <v>1397</v>
      </c>
      <c r="C4" s="212">
        <f>(SPI05)</f>
        <v>0</v>
      </c>
      <c r="D4" s="212" t="s">
        <v>1392</v>
      </c>
      <c r="E4" s="520" t="s">
        <v>1398</v>
      </c>
      <c r="F4" s="212">
        <f>(SPI01)</f>
        <v>0</v>
      </c>
      <c r="G4" s="519">
        <v>223</v>
      </c>
      <c r="H4" s="519">
        <f aca="true" t="shared" si="0" ref="H4:H67">IF(D4="&lt;=",0,(IF(D4="&gt;=",1,2)))</f>
        <v>1</v>
      </c>
      <c r="I4" s="519">
        <f aca="true" t="shared" si="1" ref="I4:I67">IF(H4=2,IF(C4&lt;&gt;F4,1,0),IF(H4=0,IF(C4&gt;F4,1,0),IF(C4&lt;F4,1,0)))</f>
        <v>0</v>
      </c>
      <c r="J4" s="519">
        <f aca="true" t="shared" si="2" ref="J4:J67">IF(I4=1,1,0)</f>
        <v>0</v>
      </c>
    </row>
    <row r="5" spans="1:10" s="519" customFormat="1" ht="13.5">
      <c r="A5" s="519">
        <v>2</v>
      </c>
      <c r="B5" s="520" t="s">
        <v>1399</v>
      </c>
      <c r="C5" s="212">
        <f>(SPI06)</f>
        <v>0</v>
      </c>
      <c r="D5" s="212" t="s">
        <v>1392</v>
      </c>
      <c r="E5" s="520" t="s">
        <v>1400</v>
      </c>
      <c r="F5" s="212">
        <f>(SPI02)</f>
        <v>0</v>
      </c>
      <c r="G5" s="519">
        <v>224</v>
      </c>
      <c r="H5" s="519">
        <f t="shared" si="0"/>
        <v>1</v>
      </c>
      <c r="I5" s="519">
        <f t="shared" si="1"/>
        <v>0</v>
      </c>
      <c r="J5" s="519">
        <f t="shared" si="2"/>
        <v>0</v>
      </c>
    </row>
    <row r="6" spans="1:10" s="519" customFormat="1" ht="13.5">
      <c r="A6" s="519">
        <v>3</v>
      </c>
      <c r="B6" s="520" t="s">
        <v>1401</v>
      </c>
      <c r="C6" s="212">
        <f>(SPI07)</f>
        <v>0</v>
      </c>
      <c r="D6" s="212" t="s">
        <v>1392</v>
      </c>
      <c r="E6" s="520" t="s">
        <v>1402</v>
      </c>
      <c r="F6" s="212">
        <f>(SPI03)</f>
        <v>0</v>
      </c>
      <c r="G6" s="519">
        <v>225</v>
      </c>
      <c r="H6" s="519">
        <f t="shared" si="0"/>
        <v>1</v>
      </c>
      <c r="I6" s="519">
        <f t="shared" si="1"/>
        <v>0</v>
      </c>
      <c r="J6" s="519">
        <f t="shared" si="2"/>
        <v>0</v>
      </c>
    </row>
    <row r="7" spans="1:10" s="519" customFormat="1" ht="13.5">
      <c r="A7" s="519">
        <v>4</v>
      </c>
      <c r="B7" s="520" t="s">
        <v>1403</v>
      </c>
      <c r="C7" s="212">
        <f>(SPI08)</f>
        <v>0</v>
      </c>
      <c r="D7" s="212" t="s">
        <v>1392</v>
      </c>
      <c r="E7" s="520" t="s">
        <v>1404</v>
      </c>
      <c r="F7" s="212">
        <f>(SPI04)</f>
        <v>0</v>
      </c>
      <c r="G7" s="519">
        <v>226</v>
      </c>
      <c r="H7" s="519">
        <f t="shared" si="0"/>
        <v>1</v>
      </c>
      <c r="I7" s="519">
        <f t="shared" si="1"/>
        <v>0</v>
      </c>
      <c r="J7" s="519">
        <f t="shared" si="2"/>
        <v>0</v>
      </c>
    </row>
    <row r="8" spans="1:10" s="519" customFormat="1" ht="13.5">
      <c r="A8" s="519">
        <v>5</v>
      </c>
      <c r="B8" s="520" t="s">
        <v>1405</v>
      </c>
      <c r="C8" s="212">
        <f>(SPI09)</f>
        <v>0</v>
      </c>
      <c r="D8" s="212" t="s">
        <v>1391</v>
      </c>
      <c r="E8" s="520" t="s">
        <v>1397</v>
      </c>
      <c r="F8" s="212">
        <f>(SPI05)</f>
        <v>0</v>
      </c>
      <c r="G8" s="519">
        <v>227</v>
      </c>
      <c r="H8" s="519">
        <f t="shared" si="0"/>
        <v>0</v>
      </c>
      <c r="I8" s="519">
        <f t="shared" si="1"/>
        <v>0</v>
      </c>
      <c r="J8" s="519">
        <f t="shared" si="2"/>
        <v>0</v>
      </c>
    </row>
    <row r="9" spans="1:10" s="519" customFormat="1" ht="13.5">
      <c r="A9" s="519">
        <v>6</v>
      </c>
      <c r="B9" s="520" t="s">
        <v>1406</v>
      </c>
      <c r="C9" s="212">
        <f>(SPI10)</f>
        <v>0</v>
      </c>
      <c r="D9" s="212" t="s">
        <v>1391</v>
      </c>
      <c r="E9" s="520" t="s">
        <v>1399</v>
      </c>
      <c r="F9" s="212">
        <f>(SPI06)</f>
        <v>0</v>
      </c>
      <c r="G9" s="519">
        <v>228</v>
      </c>
      <c r="H9" s="519">
        <f t="shared" si="0"/>
        <v>0</v>
      </c>
      <c r="I9" s="519">
        <f t="shared" si="1"/>
        <v>0</v>
      </c>
      <c r="J9" s="519">
        <f t="shared" si="2"/>
        <v>0</v>
      </c>
    </row>
    <row r="10" spans="1:10" s="519" customFormat="1" ht="13.5">
      <c r="A10" s="519">
        <v>7</v>
      </c>
      <c r="B10" s="520" t="s">
        <v>1407</v>
      </c>
      <c r="C10" s="212">
        <f>(SPI11)</f>
        <v>0</v>
      </c>
      <c r="D10" s="212" t="s">
        <v>1391</v>
      </c>
      <c r="E10" s="520" t="s">
        <v>1401</v>
      </c>
      <c r="F10" s="212">
        <f>(SPI07)</f>
        <v>0</v>
      </c>
      <c r="G10" s="519">
        <v>229</v>
      </c>
      <c r="H10" s="519">
        <f t="shared" si="0"/>
        <v>0</v>
      </c>
      <c r="I10" s="519">
        <f t="shared" si="1"/>
        <v>0</v>
      </c>
      <c r="J10" s="519">
        <f t="shared" si="2"/>
        <v>0</v>
      </c>
    </row>
    <row r="11" spans="1:10" s="519" customFormat="1" ht="13.5">
      <c r="A11" s="519">
        <v>8</v>
      </c>
      <c r="B11" s="520" t="s">
        <v>1408</v>
      </c>
      <c r="C11" s="212">
        <f>(SPI12)</f>
        <v>0</v>
      </c>
      <c r="D11" s="212" t="s">
        <v>1391</v>
      </c>
      <c r="E11" s="520" t="s">
        <v>1403</v>
      </c>
      <c r="F11" s="212">
        <f>(SPI08)</f>
        <v>0</v>
      </c>
      <c r="G11" s="519">
        <v>230</v>
      </c>
      <c r="H11" s="519">
        <f t="shared" si="0"/>
        <v>0</v>
      </c>
      <c r="I11" s="519">
        <f t="shared" si="1"/>
        <v>0</v>
      </c>
      <c r="J11" s="519">
        <f t="shared" si="2"/>
        <v>0</v>
      </c>
    </row>
    <row r="12" spans="1:10" s="519" customFormat="1" ht="13.5">
      <c r="A12" s="519">
        <v>9</v>
      </c>
      <c r="B12" s="520" t="s">
        <v>1409</v>
      </c>
      <c r="C12" s="212">
        <f>(SPI13)</f>
        <v>0</v>
      </c>
      <c r="D12" s="212" t="s">
        <v>1392</v>
      </c>
      <c r="E12" s="520" t="s">
        <v>1405</v>
      </c>
      <c r="F12" s="212">
        <f>(SPI09)</f>
        <v>0</v>
      </c>
      <c r="G12" s="519">
        <v>231</v>
      </c>
      <c r="H12" s="519">
        <f t="shared" si="0"/>
        <v>1</v>
      </c>
      <c r="I12" s="519">
        <f t="shared" si="1"/>
        <v>0</v>
      </c>
      <c r="J12" s="519">
        <f t="shared" si="2"/>
        <v>0</v>
      </c>
    </row>
    <row r="13" spans="1:10" s="519" customFormat="1" ht="13.5">
      <c r="A13" s="519">
        <v>10</v>
      </c>
      <c r="B13" s="520" t="s">
        <v>1410</v>
      </c>
      <c r="C13" s="212">
        <f>(SPI14)</f>
        <v>0</v>
      </c>
      <c r="D13" s="212" t="s">
        <v>1392</v>
      </c>
      <c r="E13" s="520" t="s">
        <v>1406</v>
      </c>
      <c r="F13" s="212">
        <f>(SPI10)</f>
        <v>0</v>
      </c>
      <c r="G13" s="519">
        <v>232</v>
      </c>
      <c r="H13" s="519">
        <f t="shared" si="0"/>
        <v>1</v>
      </c>
      <c r="I13" s="519">
        <f t="shared" si="1"/>
        <v>0</v>
      </c>
      <c r="J13" s="519">
        <f t="shared" si="2"/>
        <v>0</v>
      </c>
    </row>
    <row r="14" spans="1:10" s="519" customFormat="1" ht="13.5">
      <c r="A14" s="519">
        <v>11</v>
      </c>
      <c r="B14" s="520" t="s">
        <v>1411</v>
      </c>
      <c r="C14" s="212">
        <f>(SPI15)</f>
        <v>0</v>
      </c>
      <c r="D14" s="212" t="s">
        <v>1392</v>
      </c>
      <c r="E14" s="520" t="s">
        <v>1407</v>
      </c>
      <c r="F14" s="212">
        <f>(SPI11)</f>
        <v>0</v>
      </c>
      <c r="G14" s="519">
        <v>233</v>
      </c>
      <c r="H14" s="519">
        <f t="shared" si="0"/>
        <v>1</v>
      </c>
      <c r="I14" s="519">
        <f t="shared" si="1"/>
        <v>0</v>
      </c>
      <c r="J14" s="519">
        <f t="shared" si="2"/>
        <v>0</v>
      </c>
    </row>
    <row r="15" spans="1:10" s="519" customFormat="1" ht="13.5">
      <c r="A15" s="519">
        <v>12</v>
      </c>
      <c r="B15" s="85" t="s">
        <v>1412</v>
      </c>
      <c r="C15" s="212">
        <f>(SPI16)</f>
        <v>0</v>
      </c>
      <c r="D15" s="212" t="s">
        <v>1392</v>
      </c>
      <c r="E15" s="86" t="s">
        <v>1408</v>
      </c>
      <c r="F15" s="212">
        <f>(SPI12)</f>
        <v>0</v>
      </c>
      <c r="G15" s="519">
        <v>234</v>
      </c>
      <c r="H15" s="519">
        <f t="shared" si="0"/>
        <v>1</v>
      </c>
      <c r="I15" s="519">
        <f t="shared" si="1"/>
        <v>0</v>
      </c>
      <c r="J15" s="519">
        <f t="shared" si="2"/>
        <v>0</v>
      </c>
    </row>
    <row r="16" spans="1:10" s="519" customFormat="1" ht="13.5">
      <c r="A16" s="519">
        <v>13</v>
      </c>
      <c r="B16" s="85" t="s">
        <v>1549</v>
      </c>
      <c r="C16" s="212">
        <f>(ECT04)</f>
        <v>0</v>
      </c>
      <c r="D16" s="212" t="s">
        <v>1391</v>
      </c>
      <c r="E16" s="86" t="s">
        <v>1509</v>
      </c>
      <c r="F16" s="212">
        <f>(ECT01+ECT02+ECT03)</f>
        <v>0</v>
      </c>
      <c r="G16" s="519">
        <v>240</v>
      </c>
      <c r="H16" s="519">
        <f t="shared" si="0"/>
        <v>0</v>
      </c>
      <c r="I16" s="519">
        <f t="shared" si="1"/>
        <v>0</v>
      </c>
      <c r="J16" s="519">
        <f t="shared" si="2"/>
        <v>0</v>
      </c>
    </row>
    <row r="17" spans="1:10" s="519" customFormat="1" ht="13.5">
      <c r="A17" s="519">
        <v>14</v>
      </c>
      <c r="B17" s="85" t="s">
        <v>1550</v>
      </c>
      <c r="C17" s="212">
        <f>(PCE01)</f>
        <v>0</v>
      </c>
      <c r="D17" s="212" t="s">
        <v>1391</v>
      </c>
      <c r="E17" s="86" t="s">
        <v>1509</v>
      </c>
      <c r="F17" s="212">
        <f>(ECT01+ECT02+ECT03)</f>
        <v>0</v>
      </c>
      <c r="G17" s="519">
        <v>241</v>
      </c>
      <c r="H17" s="519">
        <f t="shared" si="0"/>
        <v>0</v>
      </c>
      <c r="I17" s="519">
        <f t="shared" si="1"/>
        <v>0</v>
      </c>
      <c r="J17" s="519">
        <f t="shared" si="2"/>
        <v>0</v>
      </c>
    </row>
    <row r="18" spans="1:10" s="519" customFormat="1" ht="13.5">
      <c r="A18" s="519">
        <v>15</v>
      </c>
      <c r="B18" s="85" t="s">
        <v>1551</v>
      </c>
      <c r="C18" s="212">
        <f>(PCE02)</f>
        <v>0</v>
      </c>
      <c r="D18" s="212" t="s">
        <v>1391</v>
      </c>
      <c r="E18" s="86" t="s">
        <v>1509</v>
      </c>
      <c r="F18" s="212">
        <f>(ECT01+ECT02+ECT03)</f>
        <v>0</v>
      </c>
      <c r="G18" s="519">
        <v>242</v>
      </c>
      <c r="H18" s="519">
        <f t="shared" si="0"/>
        <v>0</v>
      </c>
      <c r="I18" s="519">
        <f t="shared" si="1"/>
        <v>0</v>
      </c>
      <c r="J18" s="519">
        <f t="shared" si="2"/>
        <v>0</v>
      </c>
    </row>
    <row r="19" spans="1:10" s="519" customFormat="1" ht="13.5">
      <c r="A19" s="519">
        <v>16</v>
      </c>
      <c r="B19" s="85" t="s">
        <v>2286</v>
      </c>
      <c r="C19" s="212">
        <f>(PCE07)</f>
        <v>0</v>
      </c>
      <c r="D19" s="212" t="s">
        <v>1391</v>
      </c>
      <c r="E19" s="86" t="s">
        <v>2287</v>
      </c>
      <c r="F19" s="212">
        <f>ECT01+ECT02+ECT03</f>
        <v>0</v>
      </c>
      <c r="G19" s="519">
        <v>243</v>
      </c>
      <c r="H19" s="519">
        <f t="shared" si="0"/>
        <v>0</v>
      </c>
      <c r="I19" s="519">
        <f t="shared" si="1"/>
        <v>0</v>
      </c>
      <c r="J19" s="519">
        <f t="shared" si="2"/>
        <v>0</v>
      </c>
    </row>
    <row r="20" spans="1:10" s="519" customFormat="1" ht="13.5">
      <c r="A20" s="519">
        <v>17</v>
      </c>
      <c r="B20" s="85" t="s">
        <v>1552</v>
      </c>
      <c r="C20" s="212">
        <f>(PCE03)</f>
        <v>0</v>
      </c>
      <c r="D20" s="212" t="s">
        <v>1391</v>
      </c>
      <c r="E20" s="86" t="s">
        <v>1509</v>
      </c>
      <c r="F20" s="212">
        <f aca="true" t="shared" si="3" ref="F20:F59">(ECT01+ECT02+ECT03)</f>
        <v>0</v>
      </c>
      <c r="G20" s="519">
        <v>244</v>
      </c>
      <c r="H20" s="519">
        <f t="shared" si="0"/>
        <v>0</v>
      </c>
      <c r="I20" s="519">
        <f t="shared" si="1"/>
        <v>0</v>
      </c>
      <c r="J20" s="519">
        <f t="shared" si="2"/>
        <v>0</v>
      </c>
    </row>
    <row r="21" spans="1:10" s="519" customFormat="1" ht="13.5">
      <c r="A21" s="519">
        <v>18</v>
      </c>
      <c r="B21" s="85" t="s">
        <v>1553</v>
      </c>
      <c r="C21" s="212">
        <f>(PCE04)</f>
        <v>0</v>
      </c>
      <c r="D21" s="212" t="s">
        <v>1391</v>
      </c>
      <c r="E21" s="86" t="s">
        <v>1509</v>
      </c>
      <c r="F21" s="212">
        <f t="shared" si="3"/>
        <v>0</v>
      </c>
      <c r="G21" s="519">
        <v>245</v>
      </c>
      <c r="H21" s="519">
        <f t="shared" si="0"/>
        <v>0</v>
      </c>
      <c r="I21" s="519">
        <f t="shared" si="1"/>
        <v>0</v>
      </c>
      <c r="J21" s="519">
        <f t="shared" si="2"/>
        <v>0</v>
      </c>
    </row>
    <row r="22" spans="1:10" s="519" customFormat="1" ht="13.5">
      <c r="A22" s="519">
        <v>19</v>
      </c>
      <c r="B22" s="85" t="s">
        <v>1512</v>
      </c>
      <c r="C22" s="212">
        <f>(PCE05)</f>
        <v>0</v>
      </c>
      <c r="D22" s="212" t="s">
        <v>1391</v>
      </c>
      <c r="E22" s="86" t="s">
        <v>1509</v>
      </c>
      <c r="F22" s="212">
        <f t="shared" si="3"/>
        <v>0</v>
      </c>
      <c r="G22" s="519">
        <v>246</v>
      </c>
      <c r="H22" s="519">
        <f t="shared" si="0"/>
        <v>0</v>
      </c>
      <c r="I22" s="519">
        <f t="shared" si="1"/>
        <v>0</v>
      </c>
      <c r="J22" s="519">
        <f t="shared" si="2"/>
        <v>0</v>
      </c>
    </row>
    <row r="23" spans="1:10" s="519" customFormat="1" ht="13.5">
      <c r="A23" s="519">
        <v>20</v>
      </c>
      <c r="B23" s="85" t="s">
        <v>1513</v>
      </c>
      <c r="C23" s="212">
        <f>(PCE06)</f>
        <v>0</v>
      </c>
      <c r="D23" s="212" t="s">
        <v>1391</v>
      </c>
      <c r="E23" s="86" t="s">
        <v>1509</v>
      </c>
      <c r="F23" s="212">
        <f t="shared" si="3"/>
        <v>0</v>
      </c>
      <c r="G23" s="519">
        <v>247</v>
      </c>
      <c r="H23" s="519">
        <f t="shared" si="0"/>
        <v>0</v>
      </c>
      <c r="I23" s="519">
        <f t="shared" si="1"/>
        <v>0</v>
      </c>
      <c r="J23" s="519">
        <f t="shared" si="2"/>
        <v>0</v>
      </c>
    </row>
    <row r="24" spans="1:10" s="519" customFormat="1" ht="13.5">
      <c r="A24" s="519">
        <v>21</v>
      </c>
      <c r="B24" s="85" t="s">
        <v>1514</v>
      </c>
      <c r="C24" s="212">
        <f>(EVH09)</f>
        <v>0</v>
      </c>
      <c r="D24" s="212" t="s">
        <v>1391</v>
      </c>
      <c r="E24" s="86" t="s">
        <v>1509</v>
      </c>
      <c r="F24" s="212">
        <f t="shared" si="3"/>
        <v>0</v>
      </c>
      <c r="G24" s="519">
        <v>248</v>
      </c>
      <c r="H24" s="519">
        <f t="shared" si="0"/>
        <v>0</v>
      </c>
      <c r="I24" s="519">
        <f t="shared" si="1"/>
        <v>0</v>
      </c>
      <c r="J24" s="519">
        <f t="shared" si="2"/>
        <v>0</v>
      </c>
    </row>
    <row r="25" spans="1:10" s="519" customFormat="1" ht="13.5">
      <c r="A25" s="519">
        <v>22</v>
      </c>
      <c r="B25" s="85" t="s">
        <v>1515</v>
      </c>
      <c r="C25" s="212">
        <f>(EVH10)</f>
        <v>0</v>
      </c>
      <c r="D25" s="212" t="s">
        <v>1391</v>
      </c>
      <c r="E25" s="86" t="s">
        <v>1509</v>
      </c>
      <c r="F25" s="212">
        <f t="shared" si="3"/>
        <v>0</v>
      </c>
      <c r="G25" s="519">
        <v>249</v>
      </c>
      <c r="H25" s="519">
        <f t="shared" si="0"/>
        <v>0</v>
      </c>
      <c r="I25" s="519">
        <f t="shared" si="1"/>
        <v>0</v>
      </c>
      <c r="J25" s="519">
        <f t="shared" si="2"/>
        <v>0</v>
      </c>
    </row>
    <row r="26" spans="1:10" s="519" customFormat="1" ht="13.5">
      <c r="A26" s="519">
        <v>23</v>
      </c>
      <c r="B26" s="85" t="s">
        <v>1516</v>
      </c>
      <c r="C26" s="212">
        <f>(EVH09+EVH10)</f>
        <v>0</v>
      </c>
      <c r="D26" s="212" t="s">
        <v>1391</v>
      </c>
      <c r="E26" s="86" t="s">
        <v>1509</v>
      </c>
      <c r="F26" s="212">
        <f t="shared" si="3"/>
        <v>0</v>
      </c>
      <c r="G26" s="519">
        <v>250</v>
      </c>
      <c r="H26" s="519">
        <f t="shared" si="0"/>
        <v>0</v>
      </c>
      <c r="I26" s="519">
        <f t="shared" si="1"/>
        <v>0</v>
      </c>
      <c r="J26" s="519">
        <f t="shared" si="2"/>
        <v>0</v>
      </c>
    </row>
    <row r="27" spans="1:10" s="519" customFormat="1" ht="13.5">
      <c r="A27" s="519">
        <v>24</v>
      </c>
      <c r="B27" s="85" t="s">
        <v>1517</v>
      </c>
      <c r="C27" s="212">
        <f>(EVH11)</f>
        <v>0</v>
      </c>
      <c r="D27" s="212" t="s">
        <v>1391</v>
      </c>
      <c r="E27" s="86" t="s">
        <v>1509</v>
      </c>
      <c r="F27" s="212">
        <f t="shared" si="3"/>
        <v>0</v>
      </c>
      <c r="G27" s="519">
        <v>251</v>
      </c>
      <c r="H27" s="519">
        <f t="shared" si="0"/>
        <v>0</v>
      </c>
      <c r="I27" s="519">
        <f t="shared" si="1"/>
        <v>0</v>
      </c>
      <c r="J27" s="519">
        <f t="shared" si="2"/>
        <v>0</v>
      </c>
    </row>
    <row r="28" spans="1:10" s="519" customFormat="1" ht="13.5">
      <c r="A28" s="519">
        <v>25</v>
      </c>
      <c r="B28" s="85" t="s">
        <v>1518</v>
      </c>
      <c r="C28" s="212">
        <f>(EVH12)</f>
        <v>0</v>
      </c>
      <c r="D28" s="212" t="s">
        <v>1391</v>
      </c>
      <c r="E28" s="86" t="s">
        <v>1509</v>
      </c>
      <c r="F28" s="212">
        <f t="shared" si="3"/>
        <v>0</v>
      </c>
      <c r="G28" s="519">
        <v>252</v>
      </c>
      <c r="H28" s="519">
        <f t="shared" si="0"/>
        <v>0</v>
      </c>
      <c r="I28" s="519">
        <f t="shared" si="1"/>
        <v>0</v>
      </c>
      <c r="J28" s="519">
        <f t="shared" si="2"/>
        <v>0</v>
      </c>
    </row>
    <row r="29" spans="1:10" s="519" customFormat="1" ht="12.75" customHeight="1">
      <c r="A29" s="519">
        <v>26</v>
      </c>
      <c r="B29" s="85" t="s">
        <v>1519</v>
      </c>
      <c r="C29" s="212">
        <f>(EVH11+EVH12)</f>
        <v>0</v>
      </c>
      <c r="D29" s="212" t="s">
        <v>1391</v>
      </c>
      <c r="E29" s="86" t="s">
        <v>1509</v>
      </c>
      <c r="F29" s="212">
        <f t="shared" si="3"/>
        <v>0</v>
      </c>
      <c r="G29" s="519">
        <v>253</v>
      </c>
      <c r="H29" s="519">
        <f t="shared" si="0"/>
        <v>0</v>
      </c>
      <c r="I29" s="519">
        <f t="shared" si="1"/>
        <v>0</v>
      </c>
      <c r="J29" s="519">
        <f t="shared" si="2"/>
        <v>0</v>
      </c>
    </row>
    <row r="30" spans="1:10" s="519" customFormat="1" ht="13.5">
      <c r="A30" s="519">
        <v>27</v>
      </c>
      <c r="B30" s="85" t="s">
        <v>1521</v>
      </c>
      <c r="C30" s="212">
        <f>(EVH13)</f>
        <v>0</v>
      </c>
      <c r="D30" s="212" t="s">
        <v>1391</v>
      </c>
      <c r="E30" s="86" t="s">
        <v>1509</v>
      </c>
      <c r="F30" s="212">
        <f t="shared" si="3"/>
        <v>0</v>
      </c>
      <c r="G30" s="519">
        <v>259</v>
      </c>
      <c r="H30" s="519">
        <f t="shared" si="0"/>
        <v>0</v>
      </c>
      <c r="I30" s="519">
        <f t="shared" si="1"/>
        <v>0</v>
      </c>
      <c r="J30" s="519">
        <f t="shared" si="2"/>
        <v>0</v>
      </c>
    </row>
    <row r="31" spans="1:10" s="519" customFormat="1" ht="14.25">
      <c r="A31" s="519">
        <v>28</v>
      </c>
      <c r="B31" s="521" t="s">
        <v>1523</v>
      </c>
      <c r="C31" s="212">
        <f>(EVH13+EVH14)</f>
        <v>0</v>
      </c>
      <c r="D31" s="212" t="s">
        <v>1391</v>
      </c>
      <c r="E31" s="522" t="s">
        <v>1509</v>
      </c>
      <c r="F31" s="212">
        <f t="shared" si="3"/>
        <v>0</v>
      </c>
      <c r="G31" s="519">
        <v>260</v>
      </c>
      <c r="H31" s="519">
        <f t="shared" si="0"/>
        <v>0</v>
      </c>
      <c r="I31" s="519">
        <f t="shared" si="1"/>
        <v>0</v>
      </c>
      <c r="J31" s="519">
        <f t="shared" si="2"/>
        <v>0</v>
      </c>
    </row>
    <row r="32" spans="1:10" s="519" customFormat="1" ht="14.25">
      <c r="A32" s="519">
        <v>29</v>
      </c>
      <c r="B32" s="521" t="s">
        <v>1522</v>
      </c>
      <c r="C32" s="212">
        <f>(EVH14)</f>
        <v>0</v>
      </c>
      <c r="D32" s="212" t="s">
        <v>1391</v>
      </c>
      <c r="E32" s="522" t="s">
        <v>1509</v>
      </c>
      <c r="F32" s="212">
        <f t="shared" si="3"/>
        <v>0</v>
      </c>
      <c r="G32" s="519">
        <v>261</v>
      </c>
      <c r="H32" s="519">
        <f t="shared" si="0"/>
        <v>0</v>
      </c>
      <c r="I32" s="519">
        <f t="shared" si="1"/>
        <v>0</v>
      </c>
      <c r="J32" s="519">
        <f t="shared" si="2"/>
        <v>0</v>
      </c>
    </row>
    <row r="33" spans="1:10" s="519" customFormat="1" ht="14.25">
      <c r="A33" s="519">
        <v>30</v>
      </c>
      <c r="B33" s="521" t="s">
        <v>1524</v>
      </c>
      <c r="C33" s="212">
        <f>(EVH15)</f>
        <v>0</v>
      </c>
      <c r="D33" s="212" t="s">
        <v>1391</v>
      </c>
      <c r="E33" s="522" t="s">
        <v>1509</v>
      </c>
      <c r="F33" s="212">
        <f t="shared" si="3"/>
        <v>0</v>
      </c>
      <c r="G33" s="519">
        <v>262</v>
      </c>
      <c r="H33" s="519">
        <f t="shared" si="0"/>
        <v>0</v>
      </c>
      <c r="I33" s="519">
        <f t="shared" si="1"/>
        <v>0</v>
      </c>
      <c r="J33" s="519">
        <f t="shared" si="2"/>
        <v>0</v>
      </c>
    </row>
    <row r="34" spans="1:10" s="519" customFormat="1" ht="14.25">
      <c r="A34" s="519">
        <v>31</v>
      </c>
      <c r="B34" s="521" t="s">
        <v>1526</v>
      </c>
      <c r="C34" s="212">
        <f>(EVH15+EVH16)</f>
        <v>0</v>
      </c>
      <c r="D34" s="212" t="s">
        <v>1391</v>
      </c>
      <c r="E34" s="522" t="s">
        <v>1509</v>
      </c>
      <c r="F34" s="212">
        <f t="shared" si="3"/>
        <v>0</v>
      </c>
      <c r="G34" s="519">
        <v>263</v>
      </c>
      <c r="H34" s="519">
        <f t="shared" si="0"/>
        <v>0</v>
      </c>
      <c r="I34" s="519">
        <f t="shared" si="1"/>
        <v>0</v>
      </c>
      <c r="J34" s="519">
        <f t="shared" si="2"/>
        <v>0</v>
      </c>
    </row>
    <row r="35" spans="1:10" s="519" customFormat="1" ht="14.25">
      <c r="A35" s="519">
        <v>32</v>
      </c>
      <c r="B35" s="521" t="s">
        <v>1525</v>
      </c>
      <c r="C35" s="212">
        <f>(EVH16)</f>
        <v>0</v>
      </c>
      <c r="D35" s="212" t="s">
        <v>1391</v>
      </c>
      <c r="E35" s="522" t="s">
        <v>1509</v>
      </c>
      <c r="F35" s="212">
        <f t="shared" si="3"/>
        <v>0</v>
      </c>
      <c r="G35" s="519">
        <v>264</v>
      </c>
      <c r="H35" s="519">
        <f t="shared" si="0"/>
        <v>0</v>
      </c>
      <c r="I35" s="519">
        <f t="shared" si="1"/>
        <v>0</v>
      </c>
      <c r="J35" s="519">
        <f t="shared" si="2"/>
        <v>0</v>
      </c>
    </row>
    <row r="36" spans="1:10" s="519" customFormat="1" ht="14.25">
      <c r="A36" s="519">
        <v>33</v>
      </c>
      <c r="B36" s="521" t="s">
        <v>1520</v>
      </c>
      <c r="C36" s="212">
        <f>(EVH09+EVH10+EVH11+EVH12)</f>
        <v>0</v>
      </c>
      <c r="D36" s="212" t="s">
        <v>1391</v>
      </c>
      <c r="E36" s="522" t="s">
        <v>1509</v>
      </c>
      <c r="F36" s="212">
        <f t="shared" si="3"/>
        <v>0</v>
      </c>
      <c r="G36" s="519">
        <v>265</v>
      </c>
      <c r="H36" s="519">
        <f t="shared" si="0"/>
        <v>0</v>
      </c>
      <c r="I36" s="519">
        <f t="shared" si="1"/>
        <v>0</v>
      </c>
      <c r="J36" s="519">
        <f t="shared" si="2"/>
        <v>0</v>
      </c>
    </row>
    <row r="37" spans="1:10" s="519" customFormat="1" ht="14.25">
      <c r="A37" s="519">
        <v>34</v>
      </c>
      <c r="B37" s="521" t="s">
        <v>1527</v>
      </c>
      <c r="C37" s="212">
        <f>(EVH13+EVH14+EVH15+EVH16)</f>
        <v>0</v>
      </c>
      <c r="D37" s="212" t="s">
        <v>1391</v>
      </c>
      <c r="E37" s="522" t="s">
        <v>1509</v>
      </c>
      <c r="F37" s="212">
        <f t="shared" si="3"/>
        <v>0</v>
      </c>
      <c r="G37" s="519">
        <v>266</v>
      </c>
      <c r="H37" s="519">
        <f t="shared" si="0"/>
        <v>0</v>
      </c>
      <c r="I37" s="519">
        <f t="shared" si="1"/>
        <v>0</v>
      </c>
      <c r="J37" s="519">
        <f t="shared" si="2"/>
        <v>0</v>
      </c>
    </row>
    <row r="38" spans="1:10" s="519" customFormat="1" ht="14.25">
      <c r="A38" s="519">
        <v>35</v>
      </c>
      <c r="B38" s="521" t="s">
        <v>1528</v>
      </c>
      <c r="C38" s="212">
        <f>(EVH17)</f>
        <v>0</v>
      </c>
      <c r="D38" s="212" t="s">
        <v>1391</v>
      </c>
      <c r="E38" s="522" t="s">
        <v>1509</v>
      </c>
      <c r="F38" s="212">
        <f t="shared" si="3"/>
        <v>0</v>
      </c>
      <c r="G38" s="519">
        <v>267</v>
      </c>
      <c r="H38" s="519">
        <f t="shared" si="0"/>
        <v>0</v>
      </c>
      <c r="I38" s="519">
        <f t="shared" si="1"/>
        <v>0</v>
      </c>
      <c r="J38" s="519">
        <f t="shared" si="2"/>
        <v>0</v>
      </c>
    </row>
    <row r="39" spans="1:10" s="519" customFormat="1" ht="13.5">
      <c r="A39" s="519">
        <v>36</v>
      </c>
      <c r="B39" s="523" t="s">
        <v>1530</v>
      </c>
      <c r="C39" s="212">
        <f>(EVH17+EVH18)</f>
        <v>0</v>
      </c>
      <c r="D39" s="212" t="s">
        <v>1391</v>
      </c>
      <c r="E39" s="522" t="s">
        <v>1509</v>
      </c>
      <c r="F39" s="212">
        <f t="shared" si="3"/>
        <v>0</v>
      </c>
      <c r="G39" s="519">
        <v>268</v>
      </c>
      <c r="H39" s="519">
        <f t="shared" si="0"/>
        <v>0</v>
      </c>
      <c r="I39" s="519">
        <f t="shared" si="1"/>
        <v>0</v>
      </c>
      <c r="J39" s="519">
        <f t="shared" si="2"/>
        <v>0</v>
      </c>
    </row>
    <row r="40" spans="1:10" s="519" customFormat="1" ht="14.25">
      <c r="A40" s="519">
        <v>37</v>
      </c>
      <c r="B40" s="521" t="s">
        <v>1529</v>
      </c>
      <c r="C40" s="212">
        <f>(EVH18)</f>
        <v>0</v>
      </c>
      <c r="D40" s="212" t="s">
        <v>1391</v>
      </c>
      <c r="E40" s="522" t="s">
        <v>1509</v>
      </c>
      <c r="F40" s="212">
        <f t="shared" si="3"/>
        <v>0</v>
      </c>
      <c r="G40" s="519">
        <v>269</v>
      </c>
      <c r="H40" s="519">
        <f t="shared" si="0"/>
        <v>0</v>
      </c>
      <c r="I40" s="519">
        <f t="shared" si="1"/>
        <v>0</v>
      </c>
      <c r="J40" s="519">
        <f t="shared" si="2"/>
        <v>0</v>
      </c>
    </row>
    <row r="41" spans="1:10" s="519" customFormat="1" ht="14.25">
      <c r="A41" s="519">
        <v>38</v>
      </c>
      <c r="B41" s="521" t="s">
        <v>1531</v>
      </c>
      <c r="C41" s="212">
        <f>(EDS05)</f>
        <v>0</v>
      </c>
      <c r="D41" s="212" t="s">
        <v>1391</v>
      </c>
      <c r="E41" s="522" t="s">
        <v>1509</v>
      </c>
      <c r="F41" s="212">
        <f t="shared" si="3"/>
        <v>0</v>
      </c>
      <c r="G41" s="519">
        <v>270</v>
      </c>
      <c r="H41" s="519">
        <f t="shared" si="0"/>
        <v>0</v>
      </c>
      <c r="I41" s="519">
        <f t="shared" si="1"/>
        <v>0</v>
      </c>
      <c r="J41" s="519">
        <f t="shared" si="2"/>
        <v>0</v>
      </c>
    </row>
    <row r="42" spans="1:10" s="519" customFormat="1" ht="13.5">
      <c r="A42" s="519">
        <v>39</v>
      </c>
      <c r="B42" s="523" t="s">
        <v>1533</v>
      </c>
      <c r="C42" s="212">
        <f>(EDS05+EDS06)</f>
        <v>0</v>
      </c>
      <c r="D42" s="212" t="s">
        <v>1391</v>
      </c>
      <c r="E42" s="522" t="s">
        <v>1509</v>
      </c>
      <c r="F42" s="212">
        <f t="shared" si="3"/>
        <v>0</v>
      </c>
      <c r="G42" s="519">
        <v>271</v>
      </c>
      <c r="H42" s="519">
        <f t="shared" si="0"/>
        <v>0</v>
      </c>
      <c r="I42" s="519">
        <f t="shared" si="1"/>
        <v>0</v>
      </c>
      <c r="J42" s="519">
        <f t="shared" si="2"/>
        <v>0</v>
      </c>
    </row>
    <row r="43" spans="1:10" s="519" customFormat="1" ht="13.5">
      <c r="A43" s="519">
        <v>40</v>
      </c>
      <c r="B43" s="523" t="s">
        <v>1532</v>
      </c>
      <c r="C43" s="212">
        <f>(EDS06)</f>
        <v>0</v>
      </c>
      <c r="D43" s="212" t="s">
        <v>1391</v>
      </c>
      <c r="E43" s="522" t="s">
        <v>1509</v>
      </c>
      <c r="F43" s="212">
        <f t="shared" si="3"/>
        <v>0</v>
      </c>
      <c r="G43" s="519">
        <v>272</v>
      </c>
      <c r="H43" s="519">
        <f t="shared" si="0"/>
        <v>0</v>
      </c>
      <c r="I43" s="519">
        <f t="shared" si="1"/>
        <v>0</v>
      </c>
      <c r="J43" s="519">
        <f t="shared" si="2"/>
        <v>0</v>
      </c>
    </row>
    <row r="44" spans="1:10" s="519" customFormat="1" ht="14.25">
      <c r="A44" s="519">
        <v>41</v>
      </c>
      <c r="B44" s="521" t="s">
        <v>1534</v>
      </c>
      <c r="C44" s="212">
        <f>(EDS07)</f>
        <v>0</v>
      </c>
      <c r="D44" s="212" t="s">
        <v>1391</v>
      </c>
      <c r="E44" s="522" t="s">
        <v>1509</v>
      </c>
      <c r="F44" s="212">
        <f t="shared" si="3"/>
        <v>0</v>
      </c>
      <c r="G44" s="519">
        <v>273</v>
      </c>
      <c r="H44" s="519">
        <f t="shared" si="0"/>
        <v>0</v>
      </c>
      <c r="I44" s="519">
        <f t="shared" si="1"/>
        <v>0</v>
      </c>
      <c r="J44" s="519">
        <f t="shared" si="2"/>
        <v>0</v>
      </c>
    </row>
    <row r="45" spans="1:10" s="519" customFormat="1" ht="14.25">
      <c r="A45" s="519">
        <v>42</v>
      </c>
      <c r="B45" s="521" t="s">
        <v>1536</v>
      </c>
      <c r="C45" s="212">
        <f>(EDS07+EDS08)</f>
        <v>0</v>
      </c>
      <c r="D45" s="212" t="s">
        <v>1391</v>
      </c>
      <c r="E45" s="522" t="s">
        <v>1509</v>
      </c>
      <c r="F45" s="212">
        <f t="shared" si="3"/>
        <v>0</v>
      </c>
      <c r="G45" s="519">
        <v>274</v>
      </c>
      <c r="H45" s="519">
        <f t="shared" si="0"/>
        <v>0</v>
      </c>
      <c r="I45" s="519">
        <f t="shared" si="1"/>
        <v>0</v>
      </c>
      <c r="J45" s="519">
        <f t="shared" si="2"/>
        <v>0</v>
      </c>
    </row>
    <row r="46" spans="1:10" s="519" customFormat="1" ht="13.5">
      <c r="A46" s="519">
        <v>43</v>
      </c>
      <c r="B46" s="523" t="s">
        <v>1535</v>
      </c>
      <c r="C46" s="212">
        <f>(EDS08)</f>
        <v>0</v>
      </c>
      <c r="D46" s="212" t="s">
        <v>1391</v>
      </c>
      <c r="E46" s="522" t="s">
        <v>1509</v>
      </c>
      <c r="F46" s="212">
        <f t="shared" si="3"/>
        <v>0</v>
      </c>
      <c r="G46" s="519">
        <v>275</v>
      </c>
      <c r="H46" s="519">
        <f t="shared" si="0"/>
        <v>0</v>
      </c>
      <c r="I46" s="519">
        <f t="shared" si="1"/>
        <v>0</v>
      </c>
      <c r="J46" s="519">
        <f t="shared" si="2"/>
        <v>0</v>
      </c>
    </row>
    <row r="47" spans="1:10" s="519" customFormat="1" ht="14.25">
      <c r="A47" s="519">
        <v>44</v>
      </c>
      <c r="B47" s="521" t="s">
        <v>1538</v>
      </c>
      <c r="C47" s="212">
        <f>(EDS09)</f>
        <v>0</v>
      </c>
      <c r="D47" s="212" t="s">
        <v>1391</v>
      </c>
      <c r="E47" s="522" t="s">
        <v>1509</v>
      </c>
      <c r="F47" s="212">
        <f t="shared" si="3"/>
        <v>0</v>
      </c>
      <c r="G47" s="519">
        <v>276</v>
      </c>
      <c r="H47" s="519">
        <f t="shared" si="0"/>
        <v>0</v>
      </c>
      <c r="I47" s="519">
        <f t="shared" si="1"/>
        <v>0</v>
      </c>
      <c r="J47" s="519">
        <f t="shared" si="2"/>
        <v>0</v>
      </c>
    </row>
    <row r="48" spans="1:10" s="519" customFormat="1" ht="14.25">
      <c r="A48" s="519">
        <v>45</v>
      </c>
      <c r="B48" s="521" t="s">
        <v>1540</v>
      </c>
      <c r="C48" s="212">
        <f>(EDS09+EDS10)</f>
        <v>0</v>
      </c>
      <c r="D48" s="212" t="s">
        <v>1391</v>
      </c>
      <c r="E48" s="522" t="s">
        <v>1509</v>
      </c>
      <c r="F48" s="212">
        <f t="shared" si="3"/>
        <v>0</v>
      </c>
      <c r="G48" s="519">
        <v>277</v>
      </c>
      <c r="H48" s="519">
        <f t="shared" si="0"/>
        <v>0</v>
      </c>
      <c r="I48" s="519">
        <f t="shared" si="1"/>
        <v>0</v>
      </c>
      <c r="J48" s="519">
        <f t="shared" si="2"/>
        <v>0</v>
      </c>
    </row>
    <row r="49" spans="1:10" s="519" customFormat="1" ht="13.5">
      <c r="A49" s="519">
        <v>46</v>
      </c>
      <c r="B49" s="523" t="s">
        <v>1539</v>
      </c>
      <c r="C49" s="212">
        <f>(EDS10)</f>
        <v>0</v>
      </c>
      <c r="D49" s="212" t="s">
        <v>1391</v>
      </c>
      <c r="E49" s="522" t="s">
        <v>1509</v>
      </c>
      <c r="F49" s="212">
        <f t="shared" si="3"/>
        <v>0</v>
      </c>
      <c r="G49" s="519">
        <v>278</v>
      </c>
      <c r="H49" s="519">
        <f t="shared" si="0"/>
        <v>0</v>
      </c>
      <c r="I49" s="519">
        <f t="shared" si="1"/>
        <v>0</v>
      </c>
      <c r="J49" s="519">
        <f t="shared" si="2"/>
        <v>0</v>
      </c>
    </row>
    <row r="50" spans="1:10" s="519" customFormat="1" ht="13.5">
      <c r="A50" s="519">
        <v>47</v>
      </c>
      <c r="B50" s="523" t="s">
        <v>2288</v>
      </c>
      <c r="C50" s="212">
        <f>(EDS11)</f>
        <v>0</v>
      </c>
      <c r="D50" s="212" t="s">
        <v>1391</v>
      </c>
      <c r="E50" s="522" t="s">
        <v>1509</v>
      </c>
      <c r="F50" s="212">
        <f t="shared" si="3"/>
        <v>0</v>
      </c>
      <c r="G50" s="519">
        <v>279</v>
      </c>
      <c r="H50" s="519">
        <f t="shared" si="0"/>
        <v>0</v>
      </c>
      <c r="I50" s="519">
        <f t="shared" si="1"/>
        <v>0</v>
      </c>
      <c r="J50" s="519">
        <f t="shared" si="2"/>
        <v>0</v>
      </c>
    </row>
    <row r="51" spans="1:10" s="519" customFormat="1" ht="14.25">
      <c r="A51" s="519">
        <v>48</v>
      </c>
      <c r="B51" s="521" t="s">
        <v>1542</v>
      </c>
      <c r="C51" s="212">
        <f>(EDS11+EDS12)</f>
        <v>0</v>
      </c>
      <c r="D51" s="212" t="s">
        <v>1391</v>
      </c>
      <c r="E51" s="522" t="s">
        <v>1509</v>
      </c>
      <c r="F51" s="212">
        <f t="shared" si="3"/>
        <v>0</v>
      </c>
      <c r="G51" s="519">
        <v>280</v>
      </c>
      <c r="H51" s="519">
        <f t="shared" si="0"/>
        <v>0</v>
      </c>
      <c r="I51" s="519">
        <f t="shared" si="1"/>
        <v>0</v>
      </c>
      <c r="J51" s="519">
        <f t="shared" si="2"/>
        <v>0</v>
      </c>
    </row>
    <row r="52" spans="1:10" s="519" customFormat="1" ht="14.25">
      <c r="A52" s="519">
        <v>49</v>
      </c>
      <c r="B52" s="521" t="s">
        <v>1541</v>
      </c>
      <c r="C52" s="212">
        <f>(EDS12)</f>
        <v>0</v>
      </c>
      <c r="D52" s="212" t="s">
        <v>1391</v>
      </c>
      <c r="E52" s="522" t="s">
        <v>1509</v>
      </c>
      <c r="F52" s="212">
        <f t="shared" si="3"/>
        <v>0</v>
      </c>
      <c r="G52" s="519">
        <v>281</v>
      </c>
      <c r="H52" s="519">
        <f t="shared" si="0"/>
        <v>0</v>
      </c>
      <c r="I52" s="519">
        <f t="shared" si="1"/>
        <v>0</v>
      </c>
      <c r="J52" s="519">
        <f t="shared" si="2"/>
        <v>0</v>
      </c>
    </row>
    <row r="53" spans="1:10" s="519" customFormat="1" ht="13.5">
      <c r="A53" s="519">
        <v>50</v>
      </c>
      <c r="B53" s="523" t="s">
        <v>1544</v>
      </c>
      <c r="C53" s="212">
        <f>(EDS13)</f>
        <v>0</v>
      </c>
      <c r="D53" s="212" t="s">
        <v>1391</v>
      </c>
      <c r="E53" s="522" t="s">
        <v>1509</v>
      </c>
      <c r="F53" s="212">
        <f t="shared" si="3"/>
        <v>0</v>
      </c>
      <c r="G53" s="519">
        <v>282</v>
      </c>
      <c r="H53" s="519">
        <f t="shared" si="0"/>
        <v>0</v>
      </c>
      <c r="I53" s="519">
        <f t="shared" si="1"/>
        <v>0</v>
      </c>
      <c r="J53" s="519">
        <f t="shared" si="2"/>
        <v>0</v>
      </c>
    </row>
    <row r="54" spans="1:10" s="519" customFormat="1" ht="14.25">
      <c r="A54" s="519">
        <v>51</v>
      </c>
      <c r="B54" s="521" t="s">
        <v>1545</v>
      </c>
      <c r="C54" s="212">
        <f>(EDS14)</f>
        <v>0</v>
      </c>
      <c r="D54" s="212" t="s">
        <v>1391</v>
      </c>
      <c r="E54" s="522" t="s">
        <v>1509</v>
      </c>
      <c r="F54" s="212">
        <f t="shared" si="3"/>
        <v>0</v>
      </c>
      <c r="G54" s="519">
        <v>283</v>
      </c>
      <c r="H54" s="519">
        <f t="shared" si="0"/>
        <v>0</v>
      </c>
      <c r="I54" s="519">
        <f t="shared" si="1"/>
        <v>0</v>
      </c>
      <c r="J54" s="519">
        <f t="shared" si="2"/>
        <v>0</v>
      </c>
    </row>
    <row r="55" spans="1:10" s="519" customFormat="1" ht="14.25">
      <c r="A55" s="519">
        <v>52</v>
      </c>
      <c r="B55" s="521" t="s">
        <v>1537</v>
      </c>
      <c r="C55" s="212">
        <f>(EDS05+EDS06+EDS07+EDS08)</f>
        <v>0</v>
      </c>
      <c r="D55" s="212" t="s">
        <v>1391</v>
      </c>
      <c r="E55" s="522" t="s">
        <v>1509</v>
      </c>
      <c r="F55" s="212">
        <f t="shared" si="3"/>
        <v>0</v>
      </c>
      <c r="G55" s="519">
        <v>284</v>
      </c>
      <c r="H55" s="519">
        <f t="shared" si="0"/>
        <v>0</v>
      </c>
      <c r="I55" s="519">
        <f t="shared" si="1"/>
        <v>0</v>
      </c>
      <c r="J55" s="519">
        <f t="shared" si="2"/>
        <v>0</v>
      </c>
    </row>
    <row r="56" spans="1:10" s="519" customFormat="1" ht="13.5">
      <c r="A56" s="519">
        <v>53</v>
      </c>
      <c r="B56" s="523" t="s">
        <v>1543</v>
      </c>
      <c r="C56" s="212">
        <f>(EDS09+EDS10+EDS11+EDS12)</f>
        <v>0</v>
      </c>
      <c r="D56" s="212" t="s">
        <v>1391</v>
      </c>
      <c r="E56" s="522" t="s">
        <v>1509</v>
      </c>
      <c r="F56" s="212">
        <f t="shared" si="3"/>
        <v>0</v>
      </c>
      <c r="G56" s="519">
        <v>285</v>
      </c>
      <c r="H56" s="519">
        <f t="shared" si="0"/>
        <v>0</v>
      </c>
      <c r="I56" s="519">
        <f t="shared" si="1"/>
        <v>0</v>
      </c>
      <c r="J56" s="519">
        <f t="shared" si="2"/>
        <v>0</v>
      </c>
    </row>
    <row r="57" spans="1:10" s="519" customFormat="1" ht="14.25">
      <c r="A57" s="519">
        <v>54</v>
      </c>
      <c r="B57" s="521" t="s">
        <v>1546</v>
      </c>
      <c r="C57" s="212">
        <f>(EDS13+EDS14)</f>
        <v>0</v>
      </c>
      <c r="D57" s="212" t="s">
        <v>1391</v>
      </c>
      <c r="E57" s="522" t="s">
        <v>1509</v>
      </c>
      <c r="F57" s="212">
        <f t="shared" si="3"/>
        <v>0</v>
      </c>
      <c r="G57" s="519">
        <v>286</v>
      </c>
      <c r="H57" s="519">
        <f t="shared" si="0"/>
        <v>0</v>
      </c>
      <c r="I57" s="519">
        <f t="shared" si="1"/>
        <v>0</v>
      </c>
      <c r="J57" s="519">
        <f t="shared" si="2"/>
        <v>0</v>
      </c>
    </row>
    <row r="58" spans="1:10" s="519" customFormat="1" ht="14.25">
      <c r="A58" s="519">
        <v>55</v>
      </c>
      <c r="B58" s="521" t="s">
        <v>1547</v>
      </c>
      <c r="C58" s="212">
        <f>(DRS01)</f>
        <v>0</v>
      </c>
      <c r="D58" s="212" t="s">
        <v>1391</v>
      </c>
      <c r="E58" s="522" t="s">
        <v>1509</v>
      </c>
      <c r="F58" s="212">
        <f t="shared" si="3"/>
        <v>0</v>
      </c>
      <c r="G58" s="519">
        <v>287</v>
      </c>
      <c r="H58" s="519">
        <f t="shared" si="0"/>
        <v>0</v>
      </c>
      <c r="I58" s="519">
        <f t="shared" si="1"/>
        <v>0</v>
      </c>
      <c r="J58" s="519">
        <f t="shared" si="2"/>
        <v>0</v>
      </c>
    </row>
    <row r="59" spans="1:10" s="519" customFormat="1" ht="13.5">
      <c r="A59" s="519">
        <v>56</v>
      </c>
      <c r="B59" s="523" t="s">
        <v>1548</v>
      </c>
      <c r="C59" s="212">
        <f>(DRS02)</f>
        <v>0</v>
      </c>
      <c r="D59" s="212" t="s">
        <v>1391</v>
      </c>
      <c r="E59" s="522" t="s">
        <v>1509</v>
      </c>
      <c r="F59" s="212">
        <f t="shared" si="3"/>
        <v>0</v>
      </c>
      <c r="G59" s="519">
        <v>288</v>
      </c>
      <c r="H59" s="519">
        <f t="shared" si="0"/>
        <v>0</v>
      </c>
      <c r="I59" s="519">
        <f t="shared" si="1"/>
        <v>0</v>
      </c>
      <c r="J59" s="519">
        <f t="shared" si="2"/>
        <v>0</v>
      </c>
    </row>
    <row r="60" spans="1:10" s="519" customFormat="1" ht="13.5">
      <c r="A60" s="519">
        <v>57</v>
      </c>
      <c r="B60" s="523" t="s">
        <v>1554</v>
      </c>
      <c r="C60" s="212">
        <f>(PRO02)</f>
        <v>0</v>
      </c>
      <c r="D60" s="212" t="s">
        <v>1391</v>
      </c>
      <c r="E60" s="522" t="s">
        <v>1510</v>
      </c>
      <c r="F60" s="212">
        <f>(PRO01)</f>
        <v>0</v>
      </c>
      <c r="G60" s="519">
        <v>289</v>
      </c>
      <c r="H60" s="519">
        <f t="shared" si="0"/>
        <v>0</v>
      </c>
      <c r="I60" s="519">
        <f t="shared" si="1"/>
        <v>0</v>
      </c>
      <c r="J60" s="519">
        <f t="shared" si="2"/>
        <v>0</v>
      </c>
    </row>
    <row r="61" spans="1:10" s="519" customFormat="1" ht="14.25">
      <c r="A61" s="519">
        <v>58</v>
      </c>
      <c r="B61" s="521" t="s">
        <v>1555</v>
      </c>
      <c r="C61" s="212">
        <f>(CPU02)</f>
        <v>0</v>
      </c>
      <c r="D61" s="212" t="s">
        <v>1391</v>
      </c>
      <c r="E61" s="522" t="s">
        <v>1511</v>
      </c>
      <c r="F61" s="212">
        <f>(CPU01)</f>
        <v>0</v>
      </c>
      <c r="G61" s="519">
        <v>290</v>
      </c>
      <c r="H61" s="519">
        <f t="shared" si="0"/>
        <v>0</v>
      </c>
      <c r="I61" s="519">
        <f t="shared" si="1"/>
        <v>0</v>
      </c>
      <c r="J61" s="519">
        <f t="shared" si="2"/>
        <v>0</v>
      </c>
    </row>
    <row r="62" spans="1:10" s="519" customFormat="1" ht="27">
      <c r="A62" s="519">
        <v>59</v>
      </c>
      <c r="B62" s="521" t="s">
        <v>1413</v>
      </c>
      <c r="C62" s="212">
        <f>(NIC01)</f>
        <v>0</v>
      </c>
      <c r="D62" s="212" t="s">
        <v>1391</v>
      </c>
      <c r="E62" s="522" t="s">
        <v>1560</v>
      </c>
      <c r="F62" s="212">
        <f>(NPT36+NPT37+NPT38+NPT39+NPT47+NPT48)</f>
        <v>0</v>
      </c>
      <c r="G62" s="519">
        <v>291</v>
      </c>
      <c r="H62" s="519">
        <f t="shared" si="0"/>
        <v>0</v>
      </c>
      <c r="I62" s="519">
        <f t="shared" si="1"/>
        <v>0</v>
      </c>
      <c r="J62" s="519">
        <f t="shared" si="2"/>
        <v>0</v>
      </c>
    </row>
    <row r="63" spans="1:10" s="519" customFormat="1" ht="27">
      <c r="A63" s="519">
        <v>60</v>
      </c>
      <c r="B63" s="523" t="s">
        <v>1414</v>
      </c>
      <c r="C63" s="212">
        <f>(NIC02)</f>
        <v>0</v>
      </c>
      <c r="D63" s="212" t="s">
        <v>1391</v>
      </c>
      <c r="E63" s="522" t="s">
        <v>1561</v>
      </c>
      <c r="F63" s="212">
        <f>(NPT41+NPT42+NPT43+NPT44+NPT49+NPT50)</f>
        <v>0</v>
      </c>
      <c r="G63" s="519">
        <v>292</v>
      </c>
      <c r="H63" s="519">
        <f t="shared" si="0"/>
        <v>0</v>
      </c>
      <c r="I63" s="519">
        <f t="shared" si="1"/>
        <v>0</v>
      </c>
      <c r="J63" s="519">
        <f t="shared" si="2"/>
        <v>0</v>
      </c>
    </row>
    <row r="64" spans="1:10" s="519" customFormat="1" ht="27">
      <c r="A64" s="519">
        <v>61</v>
      </c>
      <c r="B64" s="521" t="s">
        <v>1415</v>
      </c>
      <c r="C64" s="212">
        <f>(NIC03)</f>
        <v>0</v>
      </c>
      <c r="D64" s="212" t="s">
        <v>1391</v>
      </c>
      <c r="E64" s="522" t="s">
        <v>1556</v>
      </c>
      <c r="F64" s="212">
        <f>(NPT29+NPT30+NPT31+NPT32+NPT51+NPT52)</f>
        <v>0</v>
      </c>
      <c r="G64" s="519">
        <v>293</v>
      </c>
      <c r="H64" s="519">
        <f t="shared" si="0"/>
        <v>0</v>
      </c>
      <c r="I64" s="519">
        <f t="shared" si="1"/>
        <v>0</v>
      </c>
      <c r="J64" s="519">
        <f t="shared" si="2"/>
        <v>0</v>
      </c>
    </row>
    <row r="65" spans="1:10" s="519" customFormat="1" ht="27">
      <c r="A65" s="519">
        <v>62</v>
      </c>
      <c r="B65" s="521" t="s">
        <v>1416</v>
      </c>
      <c r="C65" s="212">
        <f>(NIC04)</f>
        <v>0</v>
      </c>
      <c r="D65" s="212" t="s">
        <v>1391</v>
      </c>
      <c r="E65" s="522" t="s">
        <v>1557</v>
      </c>
      <c r="F65" s="212">
        <f>(NPT15+NPT16+NPT17+NPT18+NPT53+NPT54)</f>
        <v>0</v>
      </c>
      <c r="G65" s="519">
        <v>294</v>
      </c>
      <c r="H65" s="519">
        <f t="shared" si="0"/>
        <v>0</v>
      </c>
      <c r="I65" s="519">
        <f t="shared" si="1"/>
        <v>0</v>
      </c>
      <c r="J65" s="519">
        <f t="shared" si="2"/>
        <v>0</v>
      </c>
    </row>
    <row r="66" spans="1:10" s="519" customFormat="1" ht="13.5">
      <c r="A66" s="519">
        <v>63</v>
      </c>
      <c r="B66" s="523" t="s">
        <v>2366</v>
      </c>
      <c r="C66" s="212">
        <f>(NIC05)</f>
        <v>0</v>
      </c>
      <c r="D66" s="212" t="s">
        <v>1391</v>
      </c>
      <c r="E66" s="522" t="s">
        <v>2367</v>
      </c>
      <c r="F66" s="212">
        <f>(IMC02+IMC03+IMC06+IMC07)</f>
        <v>0</v>
      </c>
      <c r="G66" s="519">
        <v>295</v>
      </c>
      <c r="H66" s="519">
        <f t="shared" si="0"/>
        <v>0</v>
      </c>
      <c r="I66" s="519">
        <f t="shared" si="1"/>
        <v>0</v>
      </c>
      <c r="J66" s="519">
        <f t="shared" si="2"/>
        <v>0</v>
      </c>
    </row>
    <row r="67" spans="1:10" s="519" customFormat="1" ht="13.5">
      <c r="A67" s="519">
        <v>64</v>
      </c>
      <c r="B67" s="523" t="s">
        <v>1417</v>
      </c>
      <c r="C67" s="212">
        <f>(npt45)</f>
        <v>0</v>
      </c>
      <c r="D67" s="212" t="s">
        <v>1391</v>
      </c>
      <c r="E67" s="522" t="s">
        <v>1568</v>
      </c>
      <c r="F67" s="212">
        <f>(NPT41+NPT49+NPT50)</f>
        <v>0</v>
      </c>
      <c r="G67" s="519">
        <v>296</v>
      </c>
      <c r="H67" s="519">
        <f t="shared" si="0"/>
        <v>0</v>
      </c>
      <c r="I67" s="519">
        <f t="shared" si="1"/>
        <v>0</v>
      </c>
      <c r="J67" s="519">
        <f t="shared" si="2"/>
        <v>0</v>
      </c>
    </row>
    <row r="68" spans="1:10" s="519" customFormat="1" ht="14.25">
      <c r="A68" s="519">
        <v>65</v>
      </c>
      <c r="B68" s="521" t="s">
        <v>1418</v>
      </c>
      <c r="C68" s="212">
        <f>(NPT46)</f>
        <v>0</v>
      </c>
      <c r="D68" s="212" t="s">
        <v>1391</v>
      </c>
      <c r="E68" s="522" t="s">
        <v>1568</v>
      </c>
      <c r="F68" s="212">
        <f>(NPT41+NPT49+NPT50)</f>
        <v>0</v>
      </c>
      <c r="G68" s="519">
        <v>297</v>
      </c>
      <c r="H68" s="519">
        <f aca="true" t="shared" si="4" ref="H68:H131">IF(D68="&lt;=",0,(IF(D68="&gt;=",1,2)))</f>
        <v>0</v>
      </c>
      <c r="I68" s="519">
        <f aca="true" t="shared" si="5" ref="I68:I131">IF(H68=2,IF(C68&lt;&gt;F68,1,0),IF(H68=0,IF(C68&gt;F68,1,0),IF(C68&lt;F68,1,0)))</f>
        <v>0</v>
      </c>
      <c r="J68" s="519">
        <f aca="true" t="shared" si="6" ref="J68:J131">IF(I68=1,1,0)</f>
        <v>0</v>
      </c>
    </row>
    <row r="69" spans="1:10" s="519" customFormat="1" ht="14.25">
      <c r="A69" s="519">
        <v>66</v>
      </c>
      <c r="B69" s="521" t="s">
        <v>1419</v>
      </c>
      <c r="C69" s="212">
        <f>(npt45+NPT46)</f>
        <v>0</v>
      </c>
      <c r="D69" s="212" t="s">
        <v>1391</v>
      </c>
      <c r="E69" s="522" t="s">
        <v>1420</v>
      </c>
      <c r="F69" s="212">
        <f>(NPT41)</f>
        <v>0</v>
      </c>
      <c r="G69" s="519">
        <v>298</v>
      </c>
      <c r="H69" s="519">
        <f t="shared" si="4"/>
        <v>0</v>
      </c>
      <c r="I69" s="519">
        <f t="shared" si="5"/>
        <v>0</v>
      </c>
      <c r="J69" s="519">
        <f t="shared" si="6"/>
        <v>0</v>
      </c>
    </row>
    <row r="70" spans="1:10" s="519" customFormat="1" ht="13.5">
      <c r="A70" s="519">
        <v>67</v>
      </c>
      <c r="B70" s="523" t="s">
        <v>1421</v>
      </c>
      <c r="C70" s="212">
        <f>(NPT33)</f>
        <v>0</v>
      </c>
      <c r="D70" s="212" t="s">
        <v>1391</v>
      </c>
      <c r="E70" s="522" t="s">
        <v>1558</v>
      </c>
      <c r="F70" s="212">
        <f>(NPT29+NPT51+NPT52)</f>
        <v>0</v>
      </c>
      <c r="G70" s="519">
        <v>299</v>
      </c>
      <c r="H70" s="519">
        <f t="shared" si="4"/>
        <v>0</v>
      </c>
      <c r="I70" s="519">
        <f t="shared" si="5"/>
        <v>0</v>
      </c>
      <c r="J70" s="519">
        <f t="shared" si="6"/>
        <v>0</v>
      </c>
    </row>
    <row r="71" spans="1:10" s="519" customFormat="1" ht="14.25">
      <c r="A71" s="519">
        <v>68</v>
      </c>
      <c r="B71" s="521" t="s">
        <v>1422</v>
      </c>
      <c r="C71" s="212">
        <f>(NPT34)</f>
        <v>0</v>
      </c>
      <c r="D71" s="212" t="s">
        <v>1391</v>
      </c>
      <c r="E71" s="522" t="s">
        <v>1558</v>
      </c>
      <c r="F71" s="212">
        <f>(NPT29+NPT51+NPT52)</f>
        <v>0</v>
      </c>
      <c r="G71" s="519">
        <v>300</v>
      </c>
      <c r="H71" s="519">
        <f t="shared" si="4"/>
        <v>0</v>
      </c>
      <c r="I71" s="519">
        <f t="shared" si="5"/>
        <v>0</v>
      </c>
      <c r="J71" s="519">
        <f t="shared" si="6"/>
        <v>0</v>
      </c>
    </row>
    <row r="72" spans="1:10" s="519" customFormat="1" ht="14.25">
      <c r="A72" s="519">
        <v>69</v>
      </c>
      <c r="B72" s="521" t="s">
        <v>1423</v>
      </c>
      <c r="C72" s="212">
        <f>(NPT33+NPT34)</f>
        <v>0</v>
      </c>
      <c r="D72" s="212" t="s">
        <v>1391</v>
      </c>
      <c r="E72" s="522" t="s">
        <v>1424</v>
      </c>
      <c r="F72" s="212">
        <f>(NPT29)</f>
        <v>0</v>
      </c>
      <c r="G72" s="519">
        <v>301</v>
      </c>
      <c r="H72" s="519">
        <f t="shared" si="4"/>
        <v>0</v>
      </c>
      <c r="I72" s="519">
        <f t="shared" si="5"/>
        <v>0</v>
      </c>
      <c r="J72" s="519">
        <f t="shared" si="6"/>
        <v>0</v>
      </c>
    </row>
    <row r="73" spans="1:10" s="519" customFormat="1" ht="14.25">
      <c r="A73" s="519">
        <v>70</v>
      </c>
      <c r="B73" s="521" t="s">
        <v>1427</v>
      </c>
      <c r="C73" s="212">
        <f>(NPT19+NPT20)</f>
        <v>0</v>
      </c>
      <c r="D73" s="212" t="s">
        <v>1391</v>
      </c>
      <c r="E73" s="524" t="s">
        <v>1428</v>
      </c>
      <c r="F73" s="212">
        <f>(NPT15)</f>
        <v>0</v>
      </c>
      <c r="G73" s="519">
        <v>302</v>
      </c>
      <c r="H73" s="519">
        <f t="shared" si="4"/>
        <v>0</v>
      </c>
      <c r="I73" s="519">
        <f t="shared" si="5"/>
        <v>0</v>
      </c>
      <c r="J73" s="519">
        <f t="shared" si="6"/>
        <v>0</v>
      </c>
    </row>
    <row r="74" spans="1:10" s="519" customFormat="1" ht="14.25">
      <c r="A74" s="519">
        <v>71</v>
      </c>
      <c r="B74" s="521" t="s">
        <v>1425</v>
      </c>
      <c r="C74" s="212">
        <f>(NPT19)</f>
        <v>0</v>
      </c>
      <c r="D74" s="212" t="s">
        <v>1391</v>
      </c>
      <c r="E74" s="524" t="s">
        <v>1559</v>
      </c>
      <c r="F74" s="212">
        <f>(NPT15+NPT53+NPT54)</f>
        <v>0</v>
      </c>
      <c r="G74" s="519">
        <v>303</v>
      </c>
      <c r="H74" s="519">
        <f t="shared" si="4"/>
        <v>0</v>
      </c>
      <c r="I74" s="519">
        <f t="shared" si="5"/>
        <v>0</v>
      </c>
      <c r="J74" s="519">
        <f t="shared" si="6"/>
        <v>0</v>
      </c>
    </row>
    <row r="75" spans="1:10" s="519" customFormat="1" ht="14.25">
      <c r="A75" s="519">
        <v>72</v>
      </c>
      <c r="B75" s="521" t="s">
        <v>1426</v>
      </c>
      <c r="C75" s="212">
        <f>(NPT20)</f>
        <v>0</v>
      </c>
      <c r="D75" s="212" t="s">
        <v>1391</v>
      </c>
      <c r="E75" s="524" t="s">
        <v>1559</v>
      </c>
      <c r="F75" s="212">
        <f>(NPT15+NPT53+NPT54)</f>
        <v>0</v>
      </c>
      <c r="G75" s="519">
        <v>304</v>
      </c>
      <c r="H75" s="519">
        <f t="shared" si="4"/>
        <v>0</v>
      </c>
      <c r="I75" s="519">
        <f t="shared" si="5"/>
        <v>0</v>
      </c>
      <c r="J75" s="519">
        <f t="shared" si="6"/>
        <v>0</v>
      </c>
    </row>
    <row r="76" spans="1:10" s="519" customFormat="1" ht="13.5">
      <c r="A76" s="519">
        <v>73</v>
      </c>
      <c r="B76" s="525" t="s">
        <v>1429</v>
      </c>
      <c r="C76" s="212">
        <f>(NTB06)</f>
        <v>0</v>
      </c>
      <c r="D76" s="212" t="s">
        <v>1391</v>
      </c>
      <c r="E76" s="525" t="s">
        <v>1560</v>
      </c>
      <c r="F76" s="212">
        <f>(NPT36+NPT37+NPT38+NPT39+NPT47+NPT48)</f>
        <v>0</v>
      </c>
      <c r="G76" s="519">
        <v>305</v>
      </c>
      <c r="H76" s="519">
        <f t="shared" si="4"/>
        <v>0</v>
      </c>
      <c r="I76" s="519">
        <f t="shared" si="5"/>
        <v>0</v>
      </c>
      <c r="J76" s="519">
        <f t="shared" si="6"/>
        <v>0</v>
      </c>
    </row>
    <row r="77" spans="1:10" s="519" customFormat="1" ht="13.5">
      <c r="A77" s="519">
        <v>74</v>
      </c>
      <c r="B77" s="525" t="s">
        <v>1430</v>
      </c>
      <c r="C77" s="212">
        <f>(NTB07)</f>
        <v>0</v>
      </c>
      <c r="D77" s="212" t="s">
        <v>1391</v>
      </c>
      <c r="E77" s="525" t="s">
        <v>1561</v>
      </c>
      <c r="F77" s="212">
        <f>(NPT41+NPT42+NPT43+NPT44+NPT49+NPT50)</f>
        <v>0</v>
      </c>
      <c r="G77" s="519">
        <v>306</v>
      </c>
      <c r="H77" s="519">
        <f t="shared" si="4"/>
        <v>0</v>
      </c>
      <c r="I77" s="519">
        <f t="shared" si="5"/>
        <v>0</v>
      </c>
      <c r="J77" s="519">
        <f t="shared" si="6"/>
        <v>0</v>
      </c>
    </row>
    <row r="78" spans="1:10" s="519" customFormat="1" ht="13.5">
      <c r="A78" s="519">
        <v>75</v>
      </c>
      <c r="B78" s="525" t="s">
        <v>1431</v>
      </c>
      <c r="C78" s="212">
        <f>(NTB05)</f>
        <v>0</v>
      </c>
      <c r="D78" s="212" t="s">
        <v>1391</v>
      </c>
      <c r="E78" s="525" t="s">
        <v>1556</v>
      </c>
      <c r="F78" s="212">
        <f>(NPT29+NPT30+NPT31+NPT32+NPT51+NPT52)</f>
        <v>0</v>
      </c>
      <c r="G78" s="519">
        <v>307</v>
      </c>
      <c r="H78" s="519">
        <f t="shared" si="4"/>
        <v>0</v>
      </c>
      <c r="I78" s="519">
        <f t="shared" si="5"/>
        <v>0</v>
      </c>
      <c r="J78" s="519">
        <f t="shared" si="6"/>
        <v>0</v>
      </c>
    </row>
    <row r="79" spans="1:10" s="519" customFormat="1" ht="13.5">
      <c r="A79" s="519">
        <v>76</v>
      </c>
      <c r="B79" s="525" t="s">
        <v>1432</v>
      </c>
      <c r="C79" s="212">
        <f>(NTB03)</f>
        <v>0</v>
      </c>
      <c r="D79" s="212" t="s">
        <v>1391</v>
      </c>
      <c r="E79" s="525" t="s">
        <v>1557</v>
      </c>
      <c r="F79" s="212">
        <f>(NPT15+NPT16+NPT17+NPT18+NPT53+NPT54)</f>
        <v>0</v>
      </c>
      <c r="G79" s="519">
        <v>308</v>
      </c>
      <c r="H79" s="519">
        <f t="shared" si="4"/>
        <v>0</v>
      </c>
      <c r="I79" s="519">
        <f t="shared" si="5"/>
        <v>0</v>
      </c>
      <c r="J79" s="519">
        <f t="shared" si="6"/>
        <v>0</v>
      </c>
    </row>
    <row r="80" spans="1:10" s="519" customFormat="1" ht="13.5">
      <c r="A80" s="519">
        <v>77</v>
      </c>
      <c r="B80" s="525" t="s">
        <v>1563</v>
      </c>
      <c r="C80" s="212">
        <f>(LMA01)</f>
        <v>0</v>
      </c>
      <c r="D80" s="212" t="s">
        <v>1391</v>
      </c>
      <c r="E80" s="525" t="s">
        <v>1560</v>
      </c>
      <c r="F80" s="212">
        <f>(NPT36+NPT37+NPT38+NPT39+NPT47+NPT48)</f>
        <v>0</v>
      </c>
      <c r="G80" s="519">
        <v>309</v>
      </c>
      <c r="H80" s="519">
        <f t="shared" si="4"/>
        <v>0</v>
      </c>
      <c r="I80" s="519">
        <f t="shared" si="5"/>
        <v>0</v>
      </c>
      <c r="J80" s="519">
        <f t="shared" si="6"/>
        <v>0</v>
      </c>
    </row>
    <row r="81" spans="1:10" s="519" customFormat="1" ht="13.5">
      <c r="A81" s="519">
        <v>78</v>
      </c>
      <c r="B81" s="525" t="s">
        <v>1433</v>
      </c>
      <c r="C81" s="212">
        <f>(NMA01+NMA02)</f>
        <v>0</v>
      </c>
      <c r="D81" s="212" t="s">
        <v>1391</v>
      </c>
      <c r="E81" s="525" t="s">
        <v>1562</v>
      </c>
      <c r="F81" s="212">
        <f>(NPT29+NPT30+NPT31+NPT32+NPT41+NPT42+NPT43+NPT44+NPT49+NPT50+NPT51+NPT52)</f>
        <v>0</v>
      </c>
      <c r="G81" s="519">
        <v>310</v>
      </c>
      <c r="H81" s="519">
        <f t="shared" si="4"/>
        <v>0</v>
      </c>
      <c r="I81" s="519">
        <f t="shared" si="5"/>
        <v>0</v>
      </c>
      <c r="J81" s="519">
        <f t="shared" si="6"/>
        <v>0</v>
      </c>
    </row>
    <row r="82" spans="1:10" s="519" customFormat="1" ht="13.5">
      <c r="A82" s="519">
        <v>79</v>
      </c>
      <c r="B82" s="525" t="s">
        <v>1863</v>
      </c>
      <c r="C82" s="212">
        <f>(NMD01+NMD02)</f>
        <v>0</v>
      </c>
      <c r="D82" s="212" t="s">
        <v>1391</v>
      </c>
      <c r="E82" s="525" t="s">
        <v>2289</v>
      </c>
      <c r="F82" s="212">
        <f>(NPT29+NPT30+NPT31+NPT32+NPT41+NPT42+NPT43+NPT44)</f>
        <v>0</v>
      </c>
      <c r="G82" s="519">
        <v>311</v>
      </c>
      <c r="H82" s="519">
        <f t="shared" si="4"/>
        <v>0</v>
      </c>
      <c r="I82" s="519">
        <f t="shared" si="5"/>
        <v>0</v>
      </c>
      <c r="J82" s="519">
        <f t="shared" si="6"/>
        <v>0</v>
      </c>
    </row>
    <row r="83" spans="1:10" s="519" customFormat="1" ht="13.5">
      <c r="A83" s="519">
        <v>80</v>
      </c>
      <c r="B83" s="85" t="s">
        <v>1393</v>
      </c>
      <c r="C83" s="212">
        <f>(SBE34)</f>
        <v>0</v>
      </c>
      <c r="D83" s="212" t="s">
        <v>1392</v>
      </c>
      <c r="E83" s="86" t="s">
        <v>1394</v>
      </c>
      <c r="F83" s="212">
        <f>(SBE36)</f>
        <v>0</v>
      </c>
      <c r="G83" s="519">
        <v>323</v>
      </c>
      <c r="H83" s="519">
        <f t="shared" si="4"/>
        <v>1</v>
      </c>
      <c r="I83" s="519">
        <f t="shared" si="5"/>
        <v>0</v>
      </c>
      <c r="J83" s="519">
        <f t="shared" si="6"/>
        <v>0</v>
      </c>
    </row>
    <row r="84" spans="1:10" s="524" customFormat="1" ht="13.5">
      <c r="A84" s="519">
        <v>81</v>
      </c>
      <c r="B84" s="85" t="s">
        <v>1395</v>
      </c>
      <c r="C84" s="212">
        <f>(SBE35)</f>
        <v>0</v>
      </c>
      <c r="D84" s="212" t="s">
        <v>1392</v>
      </c>
      <c r="E84" s="86" t="s">
        <v>1396</v>
      </c>
      <c r="F84" s="212">
        <f>(SBE37)</f>
        <v>0</v>
      </c>
      <c r="G84" s="524">
        <v>324</v>
      </c>
      <c r="H84" s="524">
        <f t="shared" si="4"/>
        <v>1</v>
      </c>
      <c r="I84" s="524">
        <f t="shared" si="5"/>
        <v>0</v>
      </c>
      <c r="J84" s="524">
        <f t="shared" si="6"/>
        <v>0</v>
      </c>
    </row>
    <row r="85" spans="1:10" s="519" customFormat="1" ht="13.5">
      <c r="A85" s="519">
        <v>82</v>
      </c>
      <c r="B85" s="525" t="s">
        <v>1864</v>
      </c>
      <c r="C85" s="212">
        <f>(SBE54)</f>
        <v>0</v>
      </c>
      <c r="D85" s="212" t="s">
        <v>1392</v>
      </c>
      <c r="E85" s="525" t="s">
        <v>1865</v>
      </c>
      <c r="F85" s="212">
        <f>(SBE53)</f>
        <v>0</v>
      </c>
      <c r="G85" s="519">
        <v>334</v>
      </c>
      <c r="H85" s="519">
        <f t="shared" si="4"/>
        <v>1</v>
      </c>
      <c r="I85" s="519">
        <f t="shared" si="5"/>
        <v>0</v>
      </c>
      <c r="J85" s="519">
        <f t="shared" si="6"/>
        <v>0</v>
      </c>
    </row>
    <row r="86" spans="1:10" s="519" customFormat="1" ht="13.5">
      <c r="A86" s="519">
        <v>83</v>
      </c>
      <c r="B86" s="525" t="s">
        <v>1864</v>
      </c>
      <c r="C86" s="212">
        <f>(SBE54)</f>
        <v>0</v>
      </c>
      <c r="D86" s="212" t="s">
        <v>1388</v>
      </c>
      <c r="E86" s="525" t="s">
        <v>1866</v>
      </c>
      <c r="F86" s="212">
        <f>(SBE55+SBE56+SBE57)</f>
        <v>0</v>
      </c>
      <c r="G86" s="519">
        <v>335</v>
      </c>
      <c r="H86" s="519">
        <f t="shared" si="4"/>
        <v>2</v>
      </c>
      <c r="I86" s="519">
        <f t="shared" si="5"/>
        <v>0</v>
      </c>
      <c r="J86" s="519">
        <f t="shared" si="6"/>
        <v>0</v>
      </c>
    </row>
    <row r="87" spans="1:10" s="519" customFormat="1" ht="13.5">
      <c r="A87" s="519">
        <v>84</v>
      </c>
      <c r="B87" s="525" t="s">
        <v>1867</v>
      </c>
      <c r="C87" s="212">
        <f>(SBE58)</f>
        <v>0</v>
      </c>
      <c r="D87" s="212" t="s">
        <v>1388</v>
      </c>
      <c r="E87" s="525" t="s">
        <v>1868</v>
      </c>
      <c r="F87" s="212">
        <f>(SBE59+SBE60+SBE61)</f>
        <v>0</v>
      </c>
      <c r="G87" s="519">
        <v>336</v>
      </c>
      <c r="H87" s="519">
        <f t="shared" si="4"/>
        <v>2</v>
      </c>
      <c r="I87" s="519">
        <f t="shared" si="5"/>
        <v>0</v>
      </c>
      <c r="J87" s="519">
        <f t="shared" si="6"/>
        <v>0</v>
      </c>
    </row>
    <row r="88" spans="1:10" s="519" customFormat="1" ht="13.5">
      <c r="A88" s="519">
        <v>85</v>
      </c>
      <c r="B88" s="83" t="s">
        <v>1869</v>
      </c>
      <c r="C88" s="212">
        <f>(SBE63)</f>
        <v>0</v>
      </c>
      <c r="D88" s="212" t="s">
        <v>1392</v>
      </c>
      <c r="E88" s="84" t="s">
        <v>1870</v>
      </c>
      <c r="F88" s="212">
        <f>(SBE62)</f>
        <v>0</v>
      </c>
      <c r="G88" s="519">
        <v>337</v>
      </c>
      <c r="H88" s="519">
        <f t="shared" si="4"/>
        <v>1</v>
      </c>
      <c r="I88" s="519">
        <f t="shared" si="5"/>
        <v>0</v>
      </c>
      <c r="J88" s="519">
        <f t="shared" si="6"/>
        <v>0</v>
      </c>
    </row>
    <row r="89" spans="1:10" s="519" customFormat="1" ht="13.5">
      <c r="A89" s="519">
        <v>86</v>
      </c>
      <c r="B89" s="83" t="s">
        <v>1869</v>
      </c>
      <c r="C89" s="212">
        <f>(SBE63)</f>
        <v>0</v>
      </c>
      <c r="D89" s="212" t="s">
        <v>1388</v>
      </c>
      <c r="E89" s="84" t="s">
        <v>2290</v>
      </c>
      <c r="F89" s="212">
        <f>SBE64+SBE65+SBE66</f>
        <v>0</v>
      </c>
      <c r="G89" s="519">
        <v>338</v>
      </c>
      <c r="H89" s="519">
        <f t="shared" si="4"/>
        <v>2</v>
      </c>
      <c r="I89" s="519">
        <f t="shared" si="5"/>
        <v>0</v>
      </c>
      <c r="J89" s="519">
        <f t="shared" si="6"/>
        <v>0</v>
      </c>
    </row>
    <row r="90" spans="1:10" s="519" customFormat="1" ht="13.5">
      <c r="A90" s="519">
        <v>87</v>
      </c>
      <c r="B90" s="525" t="s">
        <v>1871</v>
      </c>
      <c r="C90" s="212">
        <f>(SBE67)</f>
        <v>0</v>
      </c>
      <c r="D90" s="212" t="s">
        <v>1388</v>
      </c>
      <c r="E90" s="525" t="s">
        <v>1872</v>
      </c>
      <c r="F90" s="212">
        <f>(SBE68+SBE69+SBE70)</f>
        <v>0</v>
      </c>
      <c r="G90" s="519">
        <v>339</v>
      </c>
      <c r="H90" s="519">
        <f t="shared" si="4"/>
        <v>2</v>
      </c>
      <c r="I90" s="519">
        <f t="shared" si="5"/>
        <v>0</v>
      </c>
      <c r="J90" s="519">
        <f t="shared" si="6"/>
        <v>0</v>
      </c>
    </row>
    <row r="91" spans="1:10" s="519" customFormat="1" ht="13.5">
      <c r="A91" s="519">
        <v>88</v>
      </c>
      <c r="B91" s="83" t="s">
        <v>2291</v>
      </c>
      <c r="C91" s="212">
        <f>(PFI10)</f>
        <v>0</v>
      </c>
      <c r="D91" s="212" t="s">
        <v>1391</v>
      </c>
      <c r="E91" s="84" t="s">
        <v>2232</v>
      </c>
      <c r="F91" s="212">
        <f>(PFU01)</f>
        <v>0</v>
      </c>
      <c r="G91" s="519">
        <v>352</v>
      </c>
      <c r="H91" s="519">
        <f t="shared" si="4"/>
        <v>0</v>
      </c>
      <c r="I91" s="519">
        <f t="shared" si="5"/>
        <v>0</v>
      </c>
      <c r="J91" s="519">
        <f t="shared" si="6"/>
        <v>0</v>
      </c>
    </row>
    <row r="92" spans="1:10" s="519" customFormat="1" ht="13.5">
      <c r="A92" s="519">
        <v>89</v>
      </c>
      <c r="B92" s="83" t="s">
        <v>2292</v>
      </c>
      <c r="C92" s="212">
        <f>(PFI11)</f>
        <v>0</v>
      </c>
      <c r="D92" s="212" t="s">
        <v>1391</v>
      </c>
      <c r="E92" s="84" t="s">
        <v>2234</v>
      </c>
      <c r="F92" s="212">
        <f>(PFU02)</f>
        <v>0</v>
      </c>
      <c r="G92" s="519">
        <v>353</v>
      </c>
      <c r="H92" s="519">
        <f t="shared" si="4"/>
        <v>0</v>
      </c>
      <c r="I92" s="519">
        <f t="shared" si="5"/>
        <v>0</v>
      </c>
      <c r="J92" s="519">
        <f t="shared" si="6"/>
        <v>0</v>
      </c>
    </row>
    <row r="93" spans="1:10" s="519" customFormat="1" ht="13.5">
      <c r="A93" s="519">
        <v>90</v>
      </c>
      <c r="B93" s="83" t="s">
        <v>2293</v>
      </c>
      <c r="C93" s="212">
        <f>(PFI12)</f>
        <v>0</v>
      </c>
      <c r="D93" s="212" t="s">
        <v>1391</v>
      </c>
      <c r="E93" s="84" t="s">
        <v>2236</v>
      </c>
      <c r="F93" s="212">
        <f>(PFU03)</f>
        <v>0</v>
      </c>
      <c r="G93" s="519">
        <v>354</v>
      </c>
      <c r="H93" s="519">
        <f t="shared" si="4"/>
        <v>0</v>
      </c>
      <c r="I93" s="519">
        <f t="shared" si="5"/>
        <v>0</v>
      </c>
      <c r="J93" s="519">
        <f t="shared" si="6"/>
        <v>0</v>
      </c>
    </row>
    <row r="94" spans="1:10" s="519" customFormat="1" ht="13.5">
      <c r="A94" s="519">
        <v>91</v>
      </c>
      <c r="B94" s="83" t="s">
        <v>2294</v>
      </c>
      <c r="C94" s="212">
        <f>(PFI13)</f>
        <v>0</v>
      </c>
      <c r="D94" s="212" t="s">
        <v>1391</v>
      </c>
      <c r="E94" s="84" t="s">
        <v>2238</v>
      </c>
      <c r="F94" s="212">
        <f>(PFU04)</f>
        <v>0</v>
      </c>
      <c r="G94" s="519">
        <v>355</v>
      </c>
      <c r="H94" s="519">
        <f t="shared" si="4"/>
        <v>0</v>
      </c>
      <c r="I94" s="519">
        <f t="shared" si="5"/>
        <v>0</v>
      </c>
      <c r="J94" s="519">
        <f t="shared" si="6"/>
        <v>0</v>
      </c>
    </row>
    <row r="95" spans="1:10" s="519" customFormat="1" ht="13.5">
      <c r="A95" s="519">
        <v>92</v>
      </c>
      <c r="B95" s="83" t="s">
        <v>2295</v>
      </c>
      <c r="C95" s="212">
        <f>(PFI14)</f>
        <v>0</v>
      </c>
      <c r="D95" s="212" t="s">
        <v>1391</v>
      </c>
      <c r="E95" s="84" t="s">
        <v>2240</v>
      </c>
      <c r="F95" s="212">
        <f>(PFU18)</f>
        <v>0</v>
      </c>
      <c r="G95" s="519">
        <v>356</v>
      </c>
      <c r="H95" s="519">
        <f t="shared" si="4"/>
        <v>0</v>
      </c>
      <c r="I95" s="519">
        <f t="shared" si="5"/>
        <v>0</v>
      </c>
      <c r="J95" s="519">
        <f t="shared" si="6"/>
        <v>0</v>
      </c>
    </row>
    <row r="96" spans="1:10" s="519" customFormat="1" ht="13.5">
      <c r="A96" s="519">
        <v>93</v>
      </c>
      <c r="B96" s="83" t="s">
        <v>2296</v>
      </c>
      <c r="C96" s="212">
        <f>(PFI15)</f>
        <v>0</v>
      </c>
      <c r="D96" s="212" t="s">
        <v>1391</v>
      </c>
      <c r="E96" s="84" t="s">
        <v>2241</v>
      </c>
      <c r="F96" s="212">
        <f>(PFU05)</f>
        <v>0</v>
      </c>
      <c r="G96" s="519">
        <v>357</v>
      </c>
      <c r="H96" s="519">
        <f t="shared" si="4"/>
        <v>0</v>
      </c>
      <c r="I96" s="519">
        <f t="shared" si="5"/>
        <v>0</v>
      </c>
      <c r="J96" s="519">
        <f t="shared" si="6"/>
        <v>0</v>
      </c>
    </row>
    <row r="97" spans="1:10" s="519" customFormat="1" ht="13.5">
      <c r="A97" s="519">
        <v>94</v>
      </c>
      <c r="B97" s="83" t="s">
        <v>2297</v>
      </c>
      <c r="C97" s="212">
        <f>(PFI16)</f>
        <v>0</v>
      </c>
      <c r="D97" s="212" t="s">
        <v>1391</v>
      </c>
      <c r="E97" s="84" t="s">
        <v>2243</v>
      </c>
      <c r="F97" s="212">
        <f>(PFU17)</f>
        <v>0</v>
      </c>
      <c r="G97" s="519">
        <v>358</v>
      </c>
      <c r="H97" s="519">
        <f t="shared" si="4"/>
        <v>0</v>
      </c>
      <c r="I97" s="519">
        <f t="shared" si="5"/>
        <v>0</v>
      </c>
      <c r="J97" s="519">
        <f t="shared" si="6"/>
        <v>0</v>
      </c>
    </row>
    <row r="98" spans="1:10" s="519" customFormat="1" ht="13.5">
      <c r="A98" s="519">
        <v>95</v>
      </c>
      <c r="B98" s="83" t="s">
        <v>2298</v>
      </c>
      <c r="C98" s="212">
        <f>(PFI17)</f>
        <v>0</v>
      </c>
      <c r="D98" s="212" t="s">
        <v>1391</v>
      </c>
      <c r="E98" s="84" t="s">
        <v>2244</v>
      </c>
      <c r="F98" s="212">
        <f>(PFU06)</f>
        <v>0</v>
      </c>
      <c r="G98" s="519">
        <v>359</v>
      </c>
      <c r="H98" s="519">
        <f t="shared" si="4"/>
        <v>0</v>
      </c>
      <c r="I98" s="519">
        <f t="shared" si="5"/>
        <v>0</v>
      </c>
      <c r="J98" s="519">
        <f t="shared" si="6"/>
        <v>0</v>
      </c>
    </row>
    <row r="99" spans="1:10" s="519" customFormat="1" ht="13.5">
      <c r="A99" s="519">
        <v>96</v>
      </c>
      <c r="B99" s="83" t="s">
        <v>2299</v>
      </c>
      <c r="C99" s="212">
        <f>(PFI18)</f>
        <v>0</v>
      </c>
      <c r="D99" s="212" t="s">
        <v>1391</v>
      </c>
      <c r="E99" s="84" t="s">
        <v>2246</v>
      </c>
      <c r="F99" s="212">
        <f>(PFU21)</f>
        <v>0</v>
      </c>
      <c r="G99" s="519">
        <v>360</v>
      </c>
      <c r="H99" s="519">
        <f t="shared" si="4"/>
        <v>0</v>
      </c>
      <c r="I99" s="519">
        <f t="shared" si="5"/>
        <v>0</v>
      </c>
      <c r="J99" s="519">
        <f t="shared" si="6"/>
        <v>0</v>
      </c>
    </row>
    <row r="100" spans="1:10" s="519" customFormat="1" ht="13.5">
      <c r="A100" s="519">
        <v>97</v>
      </c>
      <c r="B100" s="83" t="s">
        <v>2300</v>
      </c>
      <c r="C100" s="212">
        <f>(PFI19)</f>
        <v>0</v>
      </c>
      <c r="D100" s="212" t="s">
        <v>1391</v>
      </c>
      <c r="E100" s="84" t="s">
        <v>2247</v>
      </c>
      <c r="F100" s="212">
        <f>(PFU07)</f>
        <v>0</v>
      </c>
      <c r="G100" s="519">
        <v>361</v>
      </c>
      <c r="H100" s="519">
        <f t="shared" si="4"/>
        <v>0</v>
      </c>
      <c r="I100" s="519">
        <f t="shared" si="5"/>
        <v>0</v>
      </c>
      <c r="J100" s="519">
        <f t="shared" si="6"/>
        <v>0</v>
      </c>
    </row>
    <row r="101" spans="1:10" s="519" customFormat="1" ht="13.5">
      <c r="A101" s="519">
        <v>98</v>
      </c>
      <c r="B101" s="83" t="s">
        <v>2301</v>
      </c>
      <c r="C101" s="212">
        <f>(PFI20)</f>
        <v>0</v>
      </c>
      <c r="D101" s="212" t="s">
        <v>1391</v>
      </c>
      <c r="E101" s="84" t="s">
        <v>2249</v>
      </c>
      <c r="F101" s="212">
        <f>(PFU08)</f>
        <v>0</v>
      </c>
      <c r="G101" s="519">
        <v>362</v>
      </c>
      <c r="H101" s="519">
        <f t="shared" si="4"/>
        <v>0</v>
      </c>
      <c r="I101" s="519">
        <f t="shared" si="5"/>
        <v>0</v>
      </c>
      <c r="J101" s="519">
        <f t="shared" si="6"/>
        <v>0</v>
      </c>
    </row>
    <row r="102" spans="1:10" s="519" customFormat="1" ht="13.5">
      <c r="A102" s="519">
        <v>99</v>
      </c>
      <c r="B102" s="83" t="s">
        <v>2302</v>
      </c>
      <c r="C102" s="212">
        <f>(PFI21)</f>
        <v>0</v>
      </c>
      <c r="D102" s="212" t="s">
        <v>1391</v>
      </c>
      <c r="E102" s="84" t="s">
        <v>2250</v>
      </c>
      <c r="F102" s="212">
        <f>(PFU09)</f>
        <v>0</v>
      </c>
      <c r="G102" s="519">
        <v>363</v>
      </c>
      <c r="H102" s="519">
        <f t="shared" si="4"/>
        <v>0</v>
      </c>
      <c r="I102" s="519">
        <f t="shared" si="5"/>
        <v>0</v>
      </c>
      <c r="J102" s="519">
        <f t="shared" si="6"/>
        <v>0</v>
      </c>
    </row>
    <row r="103" spans="1:10" s="519" customFormat="1" ht="13.5">
      <c r="A103" s="519">
        <v>100</v>
      </c>
      <c r="B103" s="83" t="s">
        <v>2303</v>
      </c>
      <c r="C103" s="212">
        <f>(PFI22)</f>
        <v>0</v>
      </c>
      <c r="D103" s="212" t="s">
        <v>1391</v>
      </c>
      <c r="E103" s="84" t="s">
        <v>2252</v>
      </c>
      <c r="F103" s="212">
        <f>(PFU10)</f>
        <v>0</v>
      </c>
      <c r="G103" s="519">
        <v>364</v>
      </c>
      <c r="H103" s="519">
        <f t="shared" si="4"/>
        <v>0</v>
      </c>
      <c r="I103" s="519">
        <f t="shared" si="5"/>
        <v>0</v>
      </c>
      <c r="J103" s="519">
        <f t="shared" si="6"/>
        <v>0</v>
      </c>
    </row>
    <row r="104" spans="1:10" s="519" customFormat="1" ht="13.5">
      <c r="A104" s="519">
        <v>101</v>
      </c>
      <c r="B104" s="83" t="s">
        <v>2304</v>
      </c>
      <c r="C104" s="212">
        <f>(PFI23)</f>
        <v>0</v>
      </c>
      <c r="D104" s="212" t="s">
        <v>1391</v>
      </c>
      <c r="E104" s="84" t="s">
        <v>2253</v>
      </c>
      <c r="F104" s="212">
        <f>(PFU11)</f>
        <v>0</v>
      </c>
      <c r="G104" s="519">
        <v>365</v>
      </c>
      <c r="H104" s="519">
        <f t="shared" si="4"/>
        <v>0</v>
      </c>
      <c r="I104" s="519">
        <f t="shared" si="5"/>
        <v>0</v>
      </c>
      <c r="J104" s="519">
        <f t="shared" si="6"/>
        <v>0</v>
      </c>
    </row>
    <row r="105" spans="1:10" s="519" customFormat="1" ht="13.5">
      <c r="A105" s="519">
        <v>102</v>
      </c>
      <c r="B105" s="83" t="s">
        <v>2305</v>
      </c>
      <c r="C105" s="212">
        <f>(PFI24)</f>
        <v>0</v>
      </c>
      <c r="D105" s="212" t="s">
        <v>1391</v>
      </c>
      <c r="E105" s="84" t="s">
        <v>2254</v>
      </c>
      <c r="F105" s="212">
        <f>(PFU12)</f>
        <v>0</v>
      </c>
      <c r="G105" s="519">
        <v>366</v>
      </c>
      <c r="H105" s="519">
        <f t="shared" si="4"/>
        <v>0</v>
      </c>
      <c r="I105" s="519">
        <f t="shared" si="5"/>
        <v>0</v>
      </c>
      <c r="J105" s="519">
        <f t="shared" si="6"/>
        <v>0</v>
      </c>
    </row>
    <row r="106" spans="1:10" s="519" customFormat="1" ht="13.5">
      <c r="A106" s="519">
        <v>103</v>
      </c>
      <c r="B106" s="83" t="s">
        <v>2306</v>
      </c>
      <c r="C106" s="212">
        <f>(PFI25)</f>
        <v>0</v>
      </c>
      <c r="D106" s="212" t="s">
        <v>1391</v>
      </c>
      <c r="E106" s="84" t="s">
        <v>2255</v>
      </c>
      <c r="F106" s="212">
        <f>(PFU20)</f>
        <v>0</v>
      </c>
      <c r="G106" s="519">
        <v>367</v>
      </c>
      <c r="H106" s="519">
        <f t="shared" si="4"/>
        <v>0</v>
      </c>
      <c r="I106" s="519">
        <f t="shared" si="5"/>
        <v>0</v>
      </c>
      <c r="J106" s="519">
        <f t="shared" si="6"/>
        <v>0</v>
      </c>
    </row>
    <row r="107" spans="1:10" s="519" customFormat="1" ht="13.5">
      <c r="A107" s="519">
        <v>104</v>
      </c>
      <c r="B107" s="83" t="s">
        <v>2307</v>
      </c>
      <c r="C107" s="212">
        <f>(PFI26)</f>
        <v>0</v>
      </c>
      <c r="D107" s="212" t="s">
        <v>1391</v>
      </c>
      <c r="E107" s="84" t="s">
        <v>2256</v>
      </c>
      <c r="F107" s="212">
        <f>(PFU13)</f>
        <v>0</v>
      </c>
      <c r="G107" s="519">
        <v>368</v>
      </c>
      <c r="H107" s="519">
        <f t="shared" si="4"/>
        <v>0</v>
      </c>
      <c r="I107" s="519">
        <f t="shared" si="5"/>
        <v>0</v>
      </c>
      <c r="J107" s="519">
        <f t="shared" si="6"/>
        <v>0</v>
      </c>
    </row>
    <row r="108" spans="1:10" s="519" customFormat="1" ht="13.5">
      <c r="A108" s="519">
        <v>105</v>
      </c>
      <c r="B108" s="83" t="s">
        <v>2308</v>
      </c>
      <c r="C108" s="212">
        <f>(PFI27)</f>
        <v>0</v>
      </c>
      <c r="D108" s="212" t="s">
        <v>1391</v>
      </c>
      <c r="E108" s="84" t="s">
        <v>2257</v>
      </c>
      <c r="F108" s="212">
        <f>(PFU19)</f>
        <v>0</v>
      </c>
      <c r="G108" s="519">
        <v>369</v>
      </c>
      <c r="H108" s="519">
        <f t="shared" si="4"/>
        <v>0</v>
      </c>
      <c r="I108" s="519">
        <f t="shared" si="5"/>
        <v>0</v>
      </c>
      <c r="J108" s="519">
        <f t="shared" si="6"/>
        <v>0</v>
      </c>
    </row>
    <row r="109" spans="1:10" s="519" customFormat="1" ht="13.5">
      <c r="A109" s="519">
        <v>106</v>
      </c>
      <c r="B109" s="83" t="s">
        <v>2309</v>
      </c>
      <c r="C109" s="212">
        <f>(PFI28)</f>
        <v>0</v>
      </c>
      <c r="D109" s="212" t="s">
        <v>1391</v>
      </c>
      <c r="E109" s="84" t="s">
        <v>2258</v>
      </c>
      <c r="F109" s="212">
        <f>(PFU14)</f>
        <v>0</v>
      </c>
      <c r="G109" s="519">
        <v>370</v>
      </c>
      <c r="H109" s="519">
        <f t="shared" si="4"/>
        <v>0</v>
      </c>
      <c r="I109" s="519">
        <f t="shared" si="5"/>
        <v>0</v>
      </c>
      <c r="J109" s="519">
        <f t="shared" si="6"/>
        <v>0</v>
      </c>
    </row>
    <row r="110" spans="1:10" s="519" customFormat="1" ht="12.75" customHeight="1">
      <c r="A110" s="519">
        <v>107</v>
      </c>
      <c r="B110" s="83" t="s">
        <v>2310</v>
      </c>
      <c r="C110" s="212">
        <f>(PFI29)</f>
        <v>0</v>
      </c>
      <c r="D110" s="212" t="s">
        <v>1391</v>
      </c>
      <c r="E110" s="84" t="s">
        <v>2259</v>
      </c>
      <c r="F110" s="212">
        <f>(PFU22)</f>
        <v>0</v>
      </c>
      <c r="G110" s="519">
        <v>371</v>
      </c>
      <c r="H110" s="519">
        <f t="shared" si="4"/>
        <v>0</v>
      </c>
      <c r="I110" s="519">
        <f t="shared" si="5"/>
        <v>0</v>
      </c>
      <c r="J110" s="519">
        <f t="shared" si="6"/>
        <v>0</v>
      </c>
    </row>
    <row r="111" spans="1:10" s="519" customFormat="1" ht="13.5">
      <c r="A111" s="519">
        <v>108</v>
      </c>
      <c r="B111" s="83" t="s">
        <v>2311</v>
      </c>
      <c r="C111" s="212">
        <f>(PFI30)</f>
        <v>0</v>
      </c>
      <c r="D111" s="212" t="s">
        <v>1391</v>
      </c>
      <c r="E111" s="84" t="s">
        <v>2261</v>
      </c>
      <c r="F111" s="212">
        <f>(PFU15)</f>
        <v>0</v>
      </c>
      <c r="G111" s="519">
        <v>372</v>
      </c>
      <c r="H111" s="519">
        <f t="shared" si="4"/>
        <v>0</v>
      </c>
      <c r="I111" s="519">
        <f t="shared" si="5"/>
        <v>0</v>
      </c>
      <c r="J111" s="519">
        <f t="shared" si="6"/>
        <v>0</v>
      </c>
    </row>
    <row r="112" spans="1:10" s="519" customFormat="1" ht="13.5">
      <c r="A112" s="519">
        <v>109</v>
      </c>
      <c r="B112" s="83" t="s">
        <v>2312</v>
      </c>
      <c r="C112" s="212">
        <f>(PFI31)</f>
        <v>0</v>
      </c>
      <c r="D112" s="212" t="s">
        <v>1391</v>
      </c>
      <c r="E112" s="84" t="s">
        <v>2262</v>
      </c>
      <c r="F112" s="212">
        <f>(PFU16)</f>
        <v>0</v>
      </c>
      <c r="G112" s="519">
        <v>373</v>
      </c>
      <c r="H112" s="519">
        <f t="shared" si="4"/>
        <v>0</v>
      </c>
      <c r="I112" s="519">
        <f t="shared" si="5"/>
        <v>0</v>
      </c>
      <c r="J112" s="519">
        <f t="shared" si="6"/>
        <v>0</v>
      </c>
    </row>
    <row r="113" spans="1:10" s="519" customFormat="1" ht="13.5">
      <c r="A113" s="519">
        <v>110</v>
      </c>
      <c r="B113" s="83" t="s">
        <v>2263</v>
      </c>
      <c r="C113" s="212">
        <f>(PFA01)</f>
        <v>0</v>
      </c>
      <c r="D113" s="212" t="s">
        <v>1391</v>
      </c>
      <c r="E113" s="84" t="s">
        <v>2232</v>
      </c>
      <c r="F113" s="212">
        <f>(PFU01)</f>
        <v>0</v>
      </c>
      <c r="G113" s="519">
        <v>374</v>
      </c>
      <c r="H113" s="519">
        <f t="shared" si="4"/>
        <v>0</v>
      </c>
      <c r="I113" s="519">
        <f t="shared" si="5"/>
        <v>0</v>
      </c>
      <c r="J113" s="519">
        <f t="shared" si="6"/>
        <v>0</v>
      </c>
    </row>
    <row r="114" spans="1:10" s="519" customFormat="1" ht="13.5">
      <c r="A114" s="519">
        <v>111</v>
      </c>
      <c r="B114" s="83" t="s">
        <v>2313</v>
      </c>
      <c r="C114" s="212">
        <f>(PFA02)</f>
        <v>0</v>
      </c>
      <c r="D114" s="212" t="s">
        <v>1391</v>
      </c>
      <c r="E114" s="84" t="s">
        <v>2234</v>
      </c>
      <c r="F114" s="212">
        <f>(PFU02)</f>
        <v>0</v>
      </c>
      <c r="G114" s="519">
        <v>375</v>
      </c>
      <c r="H114" s="519">
        <f t="shared" si="4"/>
        <v>0</v>
      </c>
      <c r="I114" s="519">
        <f t="shared" si="5"/>
        <v>0</v>
      </c>
      <c r="J114" s="519">
        <f t="shared" si="6"/>
        <v>0</v>
      </c>
    </row>
    <row r="115" spans="1:10" s="519" customFormat="1" ht="13.5">
      <c r="A115" s="519">
        <v>112</v>
      </c>
      <c r="B115" s="83" t="s">
        <v>2264</v>
      </c>
      <c r="C115" s="212">
        <f>(PFA03)</f>
        <v>0</v>
      </c>
      <c r="D115" s="212" t="s">
        <v>1391</v>
      </c>
      <c r="E115" s="84" t="s">
        <v>2236</v>
      </c>
      <c r="F115" s="212">
        <f>(PFU03)</f>
        <v>0</v>
      </c>
      <c r="G115" s="519">
        <v>376</v>
      </c>
      <c r="H115" s="519">
        <f t="shared" si="4"/>
        <v>0</v>
      </c>
      <c r="I115" s="519">
        <f t="shared" si="5"/>
        <v>0</v>
      </c>
      <c r="J115" s="519">
        <f t="shared" si="6"/>
        <v>0</v>
      </c>
    </row>
    <row r="116" spans="1:10" s="519" customFormat="1" ht="13.5">
      <c r="A116" s="519">
        <v>113</v>
      </c>
      <c r="B116" s="83" t="s">
        <v>2314</v>
      </c>
      <c r="C116" s="212">
        <f>(PFA04)</f>
        <v>0</v>
      </c>
      <c r="D116" s="212" t="s">
        <v>1391</v>
      </c>
      <c r="E116" s="83" t="s">
        <v>2238</v>
      </c>
      <c r="F116" s="212">
        <f>(PFU04)</f>
        <v>0</v>
      </c>
      <c r="G116" s="519">
        <v>377</v>
      </c>
      <c r="H116" s="519">
        <f t="shared" si="4"/>
        <v>0</v>
      </c>
      <c r="I116" s="519">
        <f t="shared" si="5"/>
        <v>0</v>
      </c>
      <c r="J116" s="519">
        <f t="shared" si="6"/>
        <v>0</v>
      </c>
    </row>
    <row r="117" spans="1:10" s="519" customFormat="1" ht="13.5">
      <c r="A117" s="519">
        <v>114</v>
      </c>
      <c r="B117" s="83" t="s">
        <v>2315</v>
      </c>
      <c r="C117" s="212">
        <f>(PFA05)</f>
        <v>0</v>
      </c>
      <c r="D117" s="212" t="s">
        <v>1391</v>
      </c>
      <c r="E117" s="84" t="s">
        <v>2240</v>
      </c>
      <c r="F117" s="212">
        <f>(PFU18)</f>
        <v>0</v>
      </c>
      <c r="G117" s="519">
        <v>378</v>
      </c>
      <c r="H117" s="519">
        <f t="shared" si="4"/>
        <v>0</v>
      </c>
      <c r="I117" s="519">
        <f t="shared" si="5"/>
        <v>0</v>
      </c>
      <c r="J117" s="519">
        <f t="shared" si="6"/>
        <v>0</v>
      </c>
    </row>
    <row r="118" spans="1:10" s="519" customFormat="1" ht="13.5">
      <c r="A118" s="519">
        <v>115</v>
      </c>
      <c r="B118" s="83" t="s">
        <v>2265</v>
      </c>
      <c r="C118" s="212">
        <f>(PFA06)</f>
        <v>0</v>
      </c>
      <c r="D118" s="212" t="s">
        <v>1391</v>
      </c>
      <c r="E118" s="84" t="s">
        <v>2241</v>
      </c>
      <c r="F118" s="212">
        <f>(PFU05)</f>
        <v>0</v>
      </c>
      <c r="G118" s="519">
        <v>379</v>
      </c>
      <c r="H118" s="519">
        <f t="shared" si="4"/>
        <v>0</v>
      </c>
      <c r="I118" s="519">
        <f t="shared" si="5"/>
        <v>0</v>
      </c>
      <c r="J118" s="519">
        <f t="shared" si="6"/>
        <v>0</v>
      </c>
    </row>
    <row r="119" spans="1:10" s="519" customFormat="1" ht="13.5">
      <c r="A119" s="519">
        <v>116</v>
      </c>
      <c r="B119" s="83" t="s">
        <v>2266</v>
      </c>
      <c r="C119" s="212">
        <f>(PFA07)</f>
        <v>0</v>
      </c>
      <c r="D119" s="212" t="s">
        <v>1391</v>
      </c>
      <c r="E119" s="84" t="s">
        <v>2243</v>
      </c>
      <c r="F119" s="212">
        <f>(PFU17)</f>
        <v>0</v>
      </c>
      <c r="G119" s="519">
        <v>380</v>
      </c>
      <c r="H119" s="519">
        <f t="shared" si="4"/>
        <v>0</v>
      </c>
      <c r="I119" s="519">
        <f t="shared" si="5"/>
        <v>0</v>
      </c>
      <c r="J119" s="519">
        <f t="shared" si="6"/>
        <v>0</v>
      </c>
    </row>
    <row r="120" spans="1:10" s="519" customFormat="1" ht="13.5">
      <c r="A120" s="519">
        <v>117</v>
      </c>
      <c r="B120" s="83" t="s">
        <v>2267</v>
      </c>
      <c r="C120" s="212">
        <f>(PFA08)</f>
        <v>0</v>
      </c>
      <c r="D120" s="212" t="s">
        <v>1391</v>
      </c>
      <c r="E120" s="84" t="s">
        <v>2244</v>
      </c>
      <c r="F120" s="212">
        <f>(PFU06)</f>
        <v>0</v>
      </c>
      <c r="G120" s="519">
        <v>381</v>
      </c>
      <c r="H120" s="519">
        <f t="shared" si="4"/>
        <v>0</v>
      </c>
      <c r="I120" s="519">
        <f t="shared" si="5"/>
        <v>0</v>
      </c>
      <c r="J120" s="519">
        <f t="shared" si="6"/>
        <v>0</v>
      </c>
    </row>
    <row r="121" spans="1:10" s="519" customFormat="1" ht="13.5">
      <c r="A121" s="519">
        <v>118</v>
      </c>
      <c r="B121" s="83" t="s">
        <v>2268</v>
      </c>
      <c r="C121" s="212">
        <f>(PFA09)</f>
        <v>0</v>
      </c>
      <c r="D121" s="212" t="s">
        <v>1391</v>
      </c>
      <c r="E121" s="83" t="s">
        <v>2246</v>
      </c>
      <c r="F121" s="212">
        <f>(PFU21)</f>
        <v>0</v>
      </c>
      <c r="G121" s="519">
        <v>382</v>
      </c>
      <c r="H121" s="519">
        <f t="shared" si="4"/>
        <v>0</v>
      </c>
      <c r="I121" s="519">
        <f t="shared" si="5"/>
        <v>0</v>
      </c>
      <c r="J121" s="519">
        <f t="shared" si="6"/>
        <v>0</v>
      </c>
    </row>
    <row r="122" spans="1:10" s="519" customFormat="1" ht="13.5">
      <c r="A122" s="519">
        <v>119</v>
      </c>
      <c r="B122" s="83" t="s">
        <v>2269</v>
      </c>
      <c r="C122" s="212">
        <f>(PFA10)</f>
        <v>0</v>
      </c>
      <c r="D122" s="212" t="s">
        <v>1391</v>
      </c>
      <c r="E122" s="83" t="s">
        <v>2247</v>
      </c>
      <c r="F122" s="212">
        <f>(PFU07)</f>
        <v>0</v>
      </c>
      <c r="G122" s="519">
        <v>383</v>
      </c>
      <c r="H122" s="519">
        <f t="shared" si="4"/>
        <v>0</v>
      </c>
      <c r="I122" s="519">
        <f t="shared" si="5"/>
        <v>0</v>
      </c>
      <c r="J122" s="519">
        <f t="shared" si="6"/>
        <v>0</v>
      </c>
    </row>
    <row r="123" spans="1:10" s="519" customFormat="1" ht="13.5">
      <c r="A123" s="519">
        <v>120</v>
      </c>
      <c r="B123" s="83" t="s">
        <v>2316</v>
      </c>
      <c r="C123" s="212">
        <f>(PFA11)</f>
        <v>0</v>
      </c>
      <c r="D123" s="212" t="s">
        <v>1391</v>
      </c>
      <c r="E123" s="83" t="s">
        <v>2249</v>
      </c>
      <c r="F123" s="212">
        <f>(PFU08)</f>
        <v>0</v>
      </c>
      <c r="G123" s="519">
        <v>384</v>
      </c>
      <c r="H123" s="519">
        <f t="shared" si="4"/>
        <v>0</v>
      </c>
      <c r="I123" s="519">
        <f t="shared" si="5"/>
        <v>0</v>
      </c>
      <c r="J123" s="519">
        <f t="shared" si="6"/>
        <v>0</v>
      </c>
    </row>
    <row r="124" spans="1:10" s="519" customFormat="1" ht="13.5">
      <c r="A124" s="519">
        <v>121</v>
      </c>
      <c r="B124" s="83" t="s">
        <v>2270</v>
      </c>
      <c r="C124" s="212">
        <f>(PFA12)</f>
        <v>0</v>
      </c>
      <c r="D124" s="212" t="s">
        <v>1391</v>
      </c>
      <c r="E124" s="83" t="s">
        <v>2250</v>
      </c>
      <c r="F124" s="212">
        <f>(PFU09)</f>
        <v>0</v>
      </c>
      <c r="G124" s="519">
        <v>385</v>
      </c>
      <c r="H124" s="519">
        <f t="shared" si="4"/>
        <v>0</v>
      </c>
      <c r="I124" s="519">
        <f t="shared" si="5"/>
        <v>0</v>
      </c>
      <c r="J124" s="519">
        <f t="shared" si="6"/>
        <v>0</v>
      </c>
    </row>
    <row r="125" spans="1:10" s="519" customFormat="1" ht="13.5">
      <c r="A125" s="519">
        <v>122</v>
      </c>
      <c r="B125" s="83" t="s">
        <v>2271</v>
      </c>
      <c r="C125" s="212">
        <f>(PFA13)</f>
        <v>0</v>
      </c>
      <c r="D125" s="212" t="s">
        <v>1391</v>
      </c>
      <c r="E125" s="83" t="s">
        <v>2252</v>
      </c>
      <c r="F125" s="212">
        <f>(PFU10)</f>
        <v>0</v>
      </c>
      <c r="G125" s="519">
        <v>386</v>
      </c>
      <c r="H125" s="519">
        <f t="shared" si="4"/>
        <v>0</v>
      </c>
      <c r="I125" s="519">
        <f t="shared" si="5"/>
        <v>0</v>
      </c>
      <c r="J125" s="519">
        <f t="shared" si="6"/>
        <v>0</v>
      </c>
    </row>
    <row r="126" spans="1:10" s="519" customFormat="1" ht="13.5">
      <c r="A126" s="519">
        <v>123</v>
      </c>
      <c r="B126" s="83" t="s">
        <v>2317</v>
      </c>
      <c r="C126" s="212">
        <f>(PFA14)</f>
        <v>0</v>
      </c>
      <c r="D126" s="212" t="s">
        <v>1391</v>
      </c>
      <c r="E126" s="83" t="s">
        <v>2253</v>
      </c>
      <c r="F126" s="212">
        <f>(PFU11)</f>
        <v>0</v>
      </c>
      <c r="G126" s="519">
        <v>387</v>
      </c>
      <c r="H126" s="519">
        <f t="shared" si="4"/>
        <v>0</v>
      </c>
      <c r="I126" s="519">
        <f t="shared" si="5"/>
        <v>0</v>
      </c>
      <c r="J126" s="519">
        <f t="shared" si="6"/>
        <v>0</v>
      </c>
    </row>
    <row r="127" spans="1:10" s="519" customFormat="1" ht="13.5">
      <c r="A127" s="519">
        <v>124</v>
      </c>
      <c r="B127" s="83" t="s">
        <v>2272</v>
      </c>
      <c r="C127" s="212">
        <f>(PFA15)</f>
        <v>0</v>
      </c>
      <c r="D127" s="212" t="s">
        <v>1391</v>
      </c>
      <c r="E127" s="83" t="s">
        <v>2254</v>
      </c>
      <c r="F127" s="212">
        <f>(PFU12)</f>
        <v>0</v>
      </c>
      <c r="G127" s="519">
        <v>388</v>
      </c>
      <c r="H127" s="519">
        <f t="shared" si="4"/>
        <v>0</v>
      </c>
      <c r="I127" s="519">
        <f t="shared" si="5"/>
        <v>0</v>
      </c>
      <c r="J127" s="519">
        <f t="shared" si="6"/>
        <v>0</v>
      </c>
    </row>
    <row r="128" spans="1:10" s="519" customFormat="1" ht="13.5">
      <c r="A128" s="519">
        <v>125</v>
      </c>
      <c r="B128" s="83" t="s">
        <v>2318</v>
      </c>
      <c r="C128" s="212">
        <f>(PFA16)</f>
        <v>0</v>
      </c>
      <c r="D128" s="212" t="s">
        <v>1391</v>
      </c>
      <c r="E128" s="83" t="s">
        <v>2255</v>
      </c>
      <c r="F128" s="212">
        <f>(PFU20)</f>
        <v>0</v>
      </c>
      <c r="G128" s="519">
        <v>389</v>
      </c>
      <c r="H128" s="519">
        <f t="shared" si="4"/>
        <v>0</v>
      </c>
      <c r="I128" s="519">
        <f t="shared" si="5"/>
        <v>0</v>
      </c>
      <c r="J128" s="519">
        <f t="shared" si="6"/>
        <v>0</v>
      </c>
    </row>
    <row r="129" spans="1:10" s="519" customFormat="1" ht="13.5">
      <c r="A129" s="519">
        <v>126</v>
      </c>
      <c r="B129" s="83" t="s">
        <v>2273</v>
      </c>
      <c r="C129" s="212">
        <f>(PFA17)</f>
        <v>0</v>
      </c>
      <c r="D129" s="212" t="s">
        <v>1391</v>
      </c>
      <c r="E129" s="83" t="s">
        <v>2256</v>
      </c>
      <c r="F129" s="212">
        <f>(PFU13)</f>
        <v>0</v>
      </c>
      <c r="G129" s="519">
        <v>390</v>
      </c>
      <c r="H129" s="519">
        <f t="shared" si="4"/>
        <v>0</v>
      </c>
      <c r="I129" s="519">
        <f t="shared" si="5"/>
        <v>0</v>
      </c>
      <c r="J129" s="519">
        <f t="shared" si="6"/>
        <v>0</v>
      </c>
    </row>
    <row r="130" spans="1:10" s="519" customFormat="1" ht="13.5">
      <c r="A130" s="519">
        <v>127</v>
      </c>
      <c r="B130" s="83" t="s">
        <v>2274</v>
      </c>
      <c r="C130" s="212">
        <f>(PFA18)</f>
        <v>0</v>
      </c>
      <c r="D130" s="212" t="s">
        <v>1391</v>
      </c>
      <c r="E130" s="83" t="s">
        <v>2257</v>
      </c>
      <c r="F130" s="212">
        <f>(PFU19)</f>
        <v>0</v>
      </c>
      <c r="G130" s="519">
        <v>391</v>
      </c>
      <c r="H130" s="519">
        <f t="shared" si="4"/>
        <v>0</v>
      </c>
      <c r="I130" s="519">
        <f t="shared" si="5"/>
        <v>0</v>
      </c>
      <c r="J130" s="519">
        <f t="shared" si="6"/>
        <v>0</v>
      </c>
    </row>
    <row r="131" spans="1:10" s="519" customFormat="1" ht="13.5">
      <c r="A131" s="519">
        <v>128</v>
      </c>
      <c r="B131" s="83" t="s">
        <v>2275</v>
      </c>
      <c r="C131" s="212">
        <f>(PFA19)</f>
        <v>0</v>
      </c>
      <c r="D131" s="212" t="s">
        <v>1391</v>
      </c>
      <c r="E131" s="83" t="s">
        <v>2258</v>
      </c>
      <c r="F131" s="212">
        <f>(PFU14)</f>
        <v>0</v>
      </c>
      <c r="G131" s="519">
        <v>392</v>
      </c>
      <c r="H131" s="519">
        <f t="shared" si="4"/>
        <v>0</v>
      </c>
      <c r="I131" s="519">
        <f t="shared" si="5"/>
        <v>0</v>
      </c>
      <c r="J131" s="519">
        <f t="shared" si="6"/>
        <v>0</v>
      </c>
    </row>
    <row r="132" spans="1:10" s="519" customFormat="1" ht="14.25">
      <c r="A132" s="519">
        <v>129</v>
      </c>
      <c r="B132" s="526" t="s">
        <v>2319</v>
      </c>
      <c r="C132" s="212">
        <f>(PFA20)</f>
        <v>0</v>
      </c>
      <c r="D132" s="212" t="s">
        <v>1391</v>
      </c>
      <c r="E132" s="527" t="s">
        <v>2259</v>
      </c>
      <c r="F132" s="212">
        <f>(PFU22)</f>
        <v>0</v>
      </c>
      <c r="G132" s="519">
        <v>393</v>
      </c>
      <c r="H132" s="519">
        <f aca="true" t="shared" si="7" ref="H132:H185">IF(D132="&lt;=",0,(IF(D132="&gt;=",1,2)))</f>
        <v>0</v>
      </c>
      <c r="I132" s="519">
        <f aca="true" t="shared" si="8" ref="I132:I185">IF(H132=2,IF(C132&lt;&gt;F132,1,0),IF(H132=0,IF(C132&gt;F132,1,0),IF(C132&lt;F132,1,0)))</f>
        <v>0</v>
      </c>
      <c r="J132" s="519">
        <f aca="true" t="shared" si="9" ref="J132:J185">IF(I132=1,1,0)</f>
        <v>0</v>
      </c>
    </row>
    <row r="133" spans="1:10" s="519" customFormat="1" ht="13.5">
      <c r="A133" s="519">
        <v>130</v>
      </c>
      <c r="B133" s="528" t="s">
        <v>2276</v>
      </c>
      <c r="C133" s="212">
        <f>(PFA21)</f>
        <v>0</v>
      </c>
      <c r="D133" s="212" t="s">
        <v>1391</v>
      </c>
      <c r="E133" s="528" t="s">
        <v>2261</v>
      </c>
      <c r="F133" s="212">
        <f>(PFU15)</f>
        <v>0</v>
      </c>
      <c r="G133" s="519">
        <v>394</v>
      </c>
      <c r="H133" s="519">
        <f t="shared" si="7"/>
        <v>0</v>
      </c>
      <c r="I133" s="519">
        <f t="shared" si="8"/>
        <v>0</v>
      </c>
      <c r="J133" s="519">
        <f t="shared" si="9"/>
        <v>0</v>
      </c>
    </row>
    <row r="134" spans="1:10" s="519" customFormat="1" ht="13.5">
      <c r="A134" s="519">
        <v>131</v>
      </c>
      <c r="B134" s="528" t="s">
        <v>2320</v>
      </c>
      <c r="C134" s="212">
        <f>(PFA22)</f>
        <v>0</v>
      </c>
      <c r="D134" s="212" t="s">
        <v>1391</v>
      </c>
      <c r="E134" s="528" t="s">
        <v>2262</v>
      </c>
      <c r="F134" s="212">
        <f>(PFU16)</f>
        <v>0</v>
      </c>
      <c r="G134" s="519">
        <v>395</v>
      </c>
      <c r="H134" s="519">
        <f t="shared" si="7"/>
        <v>0</v>
      </c>
      <c r="I134" s="519">
        <f t="shared" si="8"/>
        <v>0</v>
      </c>
      <c r="J134" s="519">
        <f t="shared" si="9"/>
        <v>0</v>
      </c>
    </row>
    <row r="135" spans="1:10" s="519" customFormat="1" ht="13.5">
      <c r="A135" s="519">
        <v>132</v>
      </c>
      <c r="B135" s="528" t="s">
        <v>2321</v>
      </c>
      <c r="C135" s="212">
        <f>(UMI01)</f>
        <v>0</v>
      </c>
      <c r="D135" s="212" t="s">
        <v>1391</v>
      </c>
      <c r="E135" s="528" t="s">
        <v>2232</v>
      </c>
      <c r="F135" s="212">
        <f>(PFU01)</f>
        <v>0</v>
      </c>
      <c r="G135" s="519">
        <v>396</v>
      </c>
      <c r="H135" s="519">
        <f t="shared" si="7"/>
        <v>0</v>
      </c>
      <c r="I135" s="519">
        <f t="shared" si="8"/>
        <v>0</v>
      </c>
      <c r="J135" s="519">
        <f t="shared" si="9"/>
        <v>0</v>
      </c>
    </row>
    <row r="136" spans="1:10" s="519" customFormat="1" ht="13.5">
      <c r="A136" s="519">
        <v>133</v>
      </c>
      <c r="B136" s="528" t="s">
        <v>2233</v>
      </c>
      <c r="C136" s="212">
        <f>(UMI02)</f>
        <v>0</v>
      </c>
      <c r="D136" s="212" t="s">
        <v>1391</v>
      </c>
      <c r="E136" s="528" t="s">
        <v>2234</v>
      </c>
      <c r="F136" s="212">
        <f>(PFU02)</f>
        <v>0</v>
      </c>
      <c r="G136" s="519">
        <v>397</v>
      </c>
      <c r="H136" s="519">
        <f t="shared" si="7"/>
        <v>0</v>
      </c>
      <c r="I136" s="519">
        <f t="shared" si="8"/>
        <v>0</v>
      </c>
      <c r="J136" s="519">
        <f t="shared" si="9"/>
        <v>0</v>
      </c>
    </row>
    <row r="137" spans="1:10" s="519" customFormat="1" ht="13.5">
      <c r="A137" s="519">
        <v>134</v>
      </c>
      <c r="B137" s="528" t="s">
        <v>2235</v>
      </c>
      <c r="C137" s="212">
        <f>(UMI03)</f>
        <v>0</v>
      </c>
      <c r="D137" s="212" t="s">
        <v>1391</v>
      </c>
      <c r="E137" s="528" t="s">
        <v>2236</v>
      </c>
      <c r="F137" s="212">
        <f>(PFU03)</f>
        <v>0</v>
      </c>
      <c r="G137" s="519">
        <v>398</v>
      </c>
      <c r="H137" s="519">
        <f t="shared" si="7"/>
        <v>0</v>
      </c>
      <c r="I137" s="519">
        <f t="shared" si="8"/>
        <v>0</v>
      </c>
      <c r="J137" s="519">
        <f t="shared" si="9"/>
        <v>0</v>
      </c>
    </row>
    <row r="138" spans="1:10" s="519" customFormat="1" ht="13.5">
      <c r="A138" s="519">
        <v>135</v>
      </c>
      <c r="B138" s="528" t="s">
        <v>2237</v>
      </c>
      <c r="C138" s="212">
        <f>(UMI04)</f>
        <v>0</v>
      </c>
      <c r="D138" s="212" t="s">
        <v>1391</v>
      </c>
      <c r="E138" s="528" t="s">
        <v>2238</v>
      </c>
      <c r="F138" s="212">
        <f>(PFU04)</f>
        <v>0</v>
      </c>
      <c r="G138" s="519">
        <v>399</v>
      </c>
      <c r="H138" s="519">
        <f t="shared" si="7"/>
        <v>0</v>
      </c>
      <c r="I138" s="519">
        <f t="shared" si="8"/>
        <v>0</v>
      </c>
      <c r="J138" s="519">
        <f t="shared" si="9"/>
        <v>0</v>
      </c>
    </row>
    <row r="139" spans="1:10" s="519" customFormat="1" ht="13.5">
      <c r="A139" s="519">
        <v>136</v>
      </c>
      <c r="B139" s="528" t="s">
        <v>2239</v>
      </c>
      <c r="C139" s="212">
        <f>(UMI05)</f>
        <v>0</v>
      </c>
      <c r="D139" s="212" t="s">
        <v>1391</v>
      </c>
      <c r="E139" s="528" t="s">
        <v>2240</v>
      </c>
      <c r="F139" s="212">
        <f>(PFU18)</f>
        <v>0</v>
      </c>
      <c r="G139" s="519">
        <v>400</v>
      </c>
      <c r="H139" s="519">
        <f t="shared" si="7"/>
        <v>0</v>
      </c>
      <c r="I139" s="519">
        <f t="shared" si="8"/>
        <v>0</v>
      </c>
      <c r="J139" s="519">
        <f t="shared" si="9"/>
        <v>0</v>
      </c>
    </row>
    <row r="140" spans="1:10" s="519" customFormat="1" ht="13.5">
      <c r="A140" s="519">
        <v>137</v>
      </c>
      <c r="B140" s="528" t="s">
        <v>2322</v>
      </c>
      <c r="C140" s="212">
        <f>(UMI06)</f>
        <v>0</v>
      </c>
      <c r="D140" s="212" t="s">
        <v>1391</v>
      </c>
      <c r="E140" s="528" t="s">
        <v>2241</v>
      </c>
      <c r="F140" s="212">
        <f>(PFU05)</f>
        <v>0</v>
      </c>
      <c r="G140" s="519">
        <v>401</v>
      </c>
      <c r="H140" s="519">
        <f t="shared" si="7"/>
        <v>0</v>
      </c>
      <c r="I140" s="519">
        <f t="shared" si="8"/>
        <v>0</v>
      </c>
      <c r="J140" s="519">
        <f t="shared" si="9"/>
        <v>0</v>
      </c>
    </row>
    <row r="141" spans="1:10" s="519" customFormat="1" ht="13.5">
      <c r="A141" s="519">
        <v>138</v>
      </c>
      <c r="B141" s="528" t="s">
        <v>2242</v>
      </c>
      <c r="C141" s="212">
        <f>(UMI07)</f>
        <v>0</v>
      </c>
      <c r="D141" s="212" t="s">
        <v>1391</v>
      </c>
      <c r="E141" s="528" t="s">
        <v>2243</v>
      </c>
      <c r="F141" s="212">
        <f>(PFU17)</f>
        <v>0</v>
      </c>
      <c r="G141" s="519">
        <v>402</v>
      </c>
      <c r="H141" s="519">
        <f t="shared" si="7"/>
        <v>0</v>
      </c>
      <c r="I141" s="519">
        <f t="shared" si="8"/>
        <v>0</v>
      </c>
      <c r="J141" s="519">
        <f t="shared" si="9"/>
        <v>0</v>
      </c>
    </row>
    <row r="142" spans="1:10" s="519" customFormat="1" ht="13.5">
      <c r="A142" s="519">
        <v>139</v>
      </c>
      <c r="B142" s="528" t="s">
        <v>2323</v>
      </c>
      <c r="C142" s="212">
        <f>(UMI08)</f>
        <v>0</v>
      </c>
      <c r="D142" s="212" t="s">
        <v>1391</v>
      </c>
      <c r="E142" s="528" t="s">
        <v>2244</v>
      </c>
      <c r="F142" s="212">
        <f>(PFU06)</f>
        <v>0</v>
      </c>
      <c r="G142" s="519">
        <v>403</v>
      </c>
      <c r="H142" s="519">
        <f t="shared" si="7"/>
        <v>0</v>
      </c>
      <c r="I142" s="519">
        <f t="shared" si="8"/>
        <v>0</v>
      </c>
      <c r="J142" s="519">
        <f t="shared" si="9"/>
        <v>0</v>
      </c>
    </row>
    <row r="143" spans="1:10" s="519" customFormat="1" ht="13.5">
      <c r="A143" s="519">
        <v>140</v>
      </c>
      <c r="B143" s="528" t="s">
        <v>2245</v>
      </c>
      <c r="C143" s="212">
        <f>(UMI09)</f>
        <v>0</v>
      </c>
      <c r="D143" s="212" t="s">
        <v>1391</v>
      </c>
      <c r="E143" s="528" t="s">
        <v>2246</v>
      </c>
      <c r="F143" s="212">
        <f>(PFU21)</f>
        <v>0</v>
      </c>
      <c r="G143" s="519">
        <v>404</v>
      </c>
      <c r="H143" s="519">
        <f t="shared" si="7"/>
        <v>0</v>
      </c>
      <c r="I143" s="519">
        <f t="shared" si="8"/>
        <v>0</v>
      </c>
      <c r="J143" s="519">
        <f t="shared" si="9"/>
        <v>0</v>
      </c>
    </row>
    <row r="144" spans="1:10" s="519" customFormat="1" ht="13.5">
      <c r="A144" s="519">
        <v>141</v>
      </c>
      <c r="B144" s="528" t="s">
        <v>2324</v>
      </c>
      <c r="C144" s="212">
        <f>(UMI10)</f>
        <v>0</v>
      </c>
      <c r="D144" s="212" t="s">
        <v>1391</v>
      </c>
      <c r="E144" s="528" t="s">
        <v>2247</v>
      </c>
      <c r="F144" s="212">
        <f>(PFU07)</f>
        <v>0</v>
      </c>
      <c r="G144" s="519">
        <v>405</v>
      </c>
      <c r="H144" s="519">
        <f t="shared" si="7"/>
        <v>0</v>
      </c>
      <c r="I144" s="519">
        <f t="shared" si="8"/>
        <v>0</v>
      </c>
      <c r="J144" s="519">
        <f t="shared" si="9"/>
        <v>0</v>
      </c>
    </row>
    <row r="145" spans="1:10" s="519" customFormat="1" ht="13.5">
      <c r="A145" s="519">
        <v>142</v>
      </c>
      <c r="B145" s="528" t="s">
        <v>2248</v>
      </c>
      <c r="C145" s="212">
        <f>(UMI11)</f>
        <v>0</v>
      </c>
      <c r="D145" s="212" t="s">
        <v>1391</v>
      </c>
      <c r="E145" s="528" t="s">
        <v>2249</v>
      </c>
      <c r="F145" s="212">
        <f>(PFU08)</f>
        <v>0</v>
      </c>
      <c r="G145" s="519">
        <v>406</v>
      </c>
      <c r="H145" s="519">
        <f t="shared" si="7"/>
        <v>0</v>
      </c>
      <c r="I145" s="519">
        <f t="shared" si="8"/>
        <v>0</v>
      </c>
      <c r="J145" s="519">
        <f t="shared" si="9"/>
        <v>0</v>
      </c>
    </row>
    <row r="146" spans="1:10" s="519" customFormat="1" ht="13.5">
      <c r="A146" s="519">
        <v>143</v>
      </c>
      <c r="B146" s="528" t="s">
        <v>2325</v>
      </c>
      <c r="C146" s="212">
        <f>(UMI12)</f>
        <v>0</v>
      </c>
      <c r="D146" s="212" t="s">
        <v>1391</v>
      </c>
      <c r="E146" s="528" t="s">
        <v>2250</v>
      </c>
      <c r="F146" s="212">
        <f>(PFU09)</f>
        <v>0</v>
      </c>
      <c r="G146" s="519">
        <v>407</v>
      </c>
      <c r="H146" s="519">
        <f t="shared" si="7"/>
        <v>0</v>
      </c>
      <c r="I146" s="519">
        <f t="shared" si="8"/>
        <v>0</v>
      </c>
      <c r="J146" s="519">
        <f t="shared" si="9"/>
        <v>0</v>
      </c>
    </row>
    <row r="147" spans="1:10" s="519" customFormat="1" ht="13.5">
      <c r="A147" s="519">
        <v>144</v>
      </c>
      <c r="B147" s="528" t="s">
        <v>2251</v>
      </c>
      <c r="C147" s="212">
        <f>(UMI13)</f>
        <v>0</v>
      </c>
      <c r="D147" s="212" t="s">
        <v>1391</v>
      </c>
      <c r="E147" s="528" t="s">
        <v>2252</v>
      </c>
      <c r="F147" s="212">
        <f>(PFU10)</f>
        <v>0</v>
      </c>
      <c r="G147" s="519">
        <v>408</v>
      </c>
      <c r="H147" s="519">
        <f t="shared" si="7"/>
        <v>0</v>
      </c>
      <c r="I147" s="519">
        <f t="shared" si="8"/>
        <v>0</v>
      </c>
      <c r="J147" s="519">
        <f t="shared" si="9"/>
        <v>0</v>
      </c>
    </row>
    <row r="148" spans="1:10" s="519" customFormat="1" ht="17.25" customHeight="1">
      <c r="A148" s="519">
        <v>145</v>
      </c>
      <c r="B148" s="528" t="s">
        <v>2326</v>
      </c>
      <c r="C148" s="212">
        <f>(UMI14)</f>
        <v>0</v>
      </c>
      <c r="D148" s="212" t="s">
        <v>1391</v>
      </c>
      <c r="E148" s="528" t="s">
        <v>2253</v>
      </c>
      <c r="F148" s="212">
        <f>(PFU11)</f>
        <v>0</v>
      </c>
      <c r="G148" s="519">
        <v>409</v>
      </c>
      <c r="H148" s="519">
        <f t="shared" si="7"/>
        <v>0</v>
      </c>
      <c r="I148" s="519">
        <f t="shared" si="8"/>
        <v>0</v>
      </c>
      <c r="J148" s="519">
        <f t="shared" si="9"/>
        <v>0</v>
      </c>
    </row>
    <row r="149" spans="1:10" s="519" customFormat="1" ht="13.5">
      <c r="A149" s="519">
        <v>146</v>
      </c>
      <c r="B149" s="528" t="s">
        <v>2327</v>
      </c>
      <c r="C149" s="212">
        <f>(UMI15)</f>
        <v>0</v>
      </c>
      <c r="D149" s="212" t="s">
        <v>1391</v>
      </c>
      <c r="E149" s="528" t="s">
        <v>2254</v>
      </c>
      <c r="F149" s="212">
        <f>(PFU12)</f>
        <v>0</v>
      </c>
      <c r="G149" s="519">
        <v>410</v>
      </c>
      <c r="H149" s="519">
        <f t="shared" si="7"/>
        <v>0</v>
      </c>
      <c r="I149" s="519">
        <f t="shared" si="8"/>
        <v>0</v>
      </c>
      <c r="J149" s="519">
        <f t="shared" si="9"/>
        <v>0</v>
      </c>
    </row>
    <row r="150" spans="1:10" s="519" customFormat="1" ht="13.5">
      <c r="A150" s="519">
        <v>147</v>
      </c>
      <c r="B150" s="528" t="s">
        <v>2328</v>
      </c>
      <c r="C150" s="212">
        <f>(UMI16)</f>
        <v>0</v>
      </c>
      <c r="D150" s="212" t="s">
        <v>1391</v>
      </c>
      <c r="E150" s="528" t="s">
        <v>2255</v>
      </c>
      <c r="F150" s="212">
        <f>(PFU20)</f>
        <v>0</v>
      </c>
      <c r="G150" s="519">
        <v>411</v>
      </c>
      <c r="H150" s="519">
        <f t="shared" si="7"/>
        <v>0</v>
      </c>
      <c r="I150" s="519">
        <f t="shared" si="8"/>
        <v>0</v>
      </c>
      <c r="J150" s="519">
        <f t="shared" si="9"/>
        <v>0</v>
      </c>
    </row>
    <row r="151" spans="1:10" s="519" customFormat="1" ht="13.5">
      <c r="A151" s="519">
        <v>148</v>
      </c>
      <c r="B151" s="525" t="s">
        <v>2329</v>
      </c>
      <c r="C151" s="212">
        <f>(UMI17)</f>
        <v>0</v>
      </c>
      <c r="D151" s="212" t="s">
        <v>1391</v>
      </c>
      <c r="E151" s="525" t="s">
        <v>2256</v>
      </c>
      <c r="F151" s="212">
        <f>(PFU13)</f>
        <v>0</v>
      </c>
      <c r="G151" s="519">
        <v>412</v>
      </c>
      <c r="H151" s="519">
        <f t="shared" si="7"/>
        <v>0</v>
      </c>
      <c r="I151" s="519">
        <f t="shared" si="8"/>
        <v>0</v>
      </c>
      <c r="J151" s="519">
        <f t="shared" si="9"/>
        <v>0</v>
      </c>
    </row>
    <row r="152" spans="1:10" s="519" customFormat="1" ht="13.5">
      <c r="A152" s="519">
        <v>149</v>
      </c>
      <c r="B152" s="525" t="s">
        <v>2330</v>
      </c>
      <c r="C152" s="212">
        <f>(UMI18)</f>
        <v>0</v>
      </c>
      <c r="D152" s="212" t="s">
        <v>1391</v>
      </c>
      <c r="E152" s="525" t="s">
        <v>2257</v>
      </c>
      <c r="F152" s="212">
        <f>(PFU19)</f>
        <v>0</v>
      </c>
      <c r="G152" s="519">
        <v>413</v>
      </c>
      <c r="H152" s="519">
        <f t="shared" si="7"/>
        <v>0</v>
      </c>
      <c r="I152" s="519">
        <f t="shared" si="8"/>
        <v>0</v>
      </c>
      <c r="J152" s="519">
        <f t="shared" si="9"/>
        <v>0</v>
      </c>
    </row>
    <row r="153" spans="1:10" s="519" customFormat="1" ht="13.5">
      <c r="A153" s="519">
        <v>150</v>
      </c>
      <c r="B153" s="525" t="s">
        <v>2331</v>
      </c>
      <c r="C153" s="212">
        <f>(UMI19)</f>
        <v>0</v>
      </c>
      <c r="D153" s="212" t="s">
        <v>1391</v>
      </c>
      <c r="E153" s="525" t="s">
        <v>2258</v>
      </c>
      <c r="F153" s="212">
        <f>(PFU14)</f>
        <v>0</v>
      </c>
      <c r="G153" s="519">
        <v>414</v>
      </c>
      <c r="H153" s="519">
        <f t="shared" si="7"/>
        <v>0</v>
      </c>
      <c r="I153" s="519">
        <f t="shared" si="8"/>
        <v>0</v>
      </c>
      <c r="J153" s="519">
        <f t="shared" si="9"/>
        <v>0</v>
      </c>
    </row>
    <row r="154" spans="1:10" s="519" customFormat="1" ht="13.5">
      <c r="A154" s="519">
        <v>151</v>
      </c>
      <c r="B154" s="525" t="s">
        <v>2332</v>
      </c>
      <c r="C154" s="212">
        <f>(UMI20)</f>
        <v>0</v>
      </c>
      <c r="D154" s="212" t="s">
        <v>1391</v>
      </c>
      <c r="E154" s="525" t="s">
        <v>2259</v>
      </c>
      <c r="F154" s="212">
        <f>(PFU22)</f>
        <v>0</v>
      </c>
      <c r="G154" s="519">
        <v>415</v>
      </c>
      <c r="H154" s="519">
        <f t="shared" si="7"/>
        <v>0</v>
      </c>
      <c r="I154" s="519">
        <f t="shared" si="8"/>
        <v>0</v>
      </c>
      <c r="J154" s="519">
        <f t="shared" si="9"/>
        <v>0</v>
      </c>
    </row>
    <row r="155" spans="1:10" s="519" customFormat="1" ht="13.5">
      <c r="A155" s="519">
        <v>152</v>
      </c>
      <c r="B155" s="525" t="s">
        <v>2260</v>
      </c>
      <c r="C155" s="212">
        <f>(UMI21)</f>
        <v>0</v>
      </c>
      <c r="D155" s="212" t="s">
        <v>1391</v>
      </c>
      <c r="E155" s="525" t="s">
        <v>2261</v>
      </c>
      <c r="F155" s="212">
        <f>(PFU15)</f>
        <v>0</v>
      </c>
      <c r="G155" s="519">
        <v>416</v>
      </c>
      <c r="H155" s="519">
        <f t="shared" si="7"/>
        <v>0</v>
      </c>
      <c r="I155" s="519">
        <f t="shared" si="8"/>
        <v>0</v>
      </c>
      <c r="J155" s="519">
        <f t="shared" si="9"/>
        <v>0</v>
      </c>
    </row>
    <row r="156" spans="1:10" s="519" customFormat="1" ht="13.5">
      <c r="A156" s="519">
        <v>153</v>
      </c>
      <c r="B156" s="525" t="s">
        <v>2333</v>
      </c>
      <c r="C156" s="212">
        <f>(UMI22)</f>
        <v>0</v>
      </c>
      <c r="D156" s="212" t="s">
        <v>1391</v>
      </c>
      <c r="E156" s="525" t="s">
        <v>2262</v>
      </c>
      <c r="F156" s="212">
        <f>(PFU16)</f>
        <v>0</v>
      </c>
      <c r="G156" s="519">
        <v>417</v>
      </c>
      <c r="H156" s="519">
        <f t="shared" si="7"/>
        <v>0</v>
      </c>
      <c r="I156" s="519">
        <f t="shared" si="8"/>
        <v>0</v>
      </c>
      <c r="J156" s="519">
        <f t="shared" si="9"/>
        <v>0</v>
      </c>
    </row>
    <row r="157" spans="1:10" s="519" customFormat="1" ht="13.5">
      <c r="A157" s="519">
        <v>154</v>
      </c>
      <c r="B157" s="525" t="s">
        <v>2334</v>
      </c>
      <c r="C157" s="212">
        <f>(PFD01)</f>
        <v>0</v>
      </c>
      <c r="D157" s="212" t="s">
        <v>1391</v>
      </c>
      <c r="E157" s="525" t="s">
        <v>2232</v>
      </c>
      <c r="F157" s="212">
        <f>(PFU01)</f>
        <v>0</v>
      </c>
      <c r="G157" s="519">
        <v>418</v>
      </c>
      <c r="H157" s="519">
        <f t="shared" si="7"/>
        <v>0</v>
      </c>
      <c r="I157" s="519">
        <f t="shared" si="8"/>
        <v>0</v>
      </c>
      <c r="J157" s="519">
        <f t="shared" si="9"/>
        <v>0</v>
      </c>
    </row>
    <row r="158" spans="1:10" s="519" customFormat="1" ht="13.5">
      <c r="A158" s="519">
        <v>155</v>
      </c>
      <c r="B158" s="525" t="s">
        <v>2277</v>
      </c>
      <c r="C158" s="212">
        <f>(PFD02)</f>
        <v>0</v>
      </c>
      <c r="D158" s="212" t="s">
        <v>1391</v>
      </c>
      <c r="E158" s="525" t="s">
        <v>2234</v>
      </c>
      <c r="F158" s="212">
        <f>(PFU02)</f>
        <v>0</v>
      </c>
      <c r="G158" s="519">
        <v>419</v>
      </c>
      <c r="H158" s="519">
        <f t="shared" si="7"/>
        <v>0</v>
      </c>
      <c r="I158" s="519">
        <f t="shared" si="8"/>
        <v>0</v>
      </c>
      <c r="J158" s="519">
        <f t="shared" si="9"/>
        <v>0</v>
      </c>
    </row>
    <row r="159" spans="1:10" s="519" customFormat="1" ht="13.5">
      <c r="A159" s="519">
        <v>156</v>
      </c>
      <c r="B159" s="525" t="s">
        <v>2335</v>
      </c>
      <c r="C159" s="212">
        <f>(PFD03)</f>
        <v>0</v>
      </c>
      <c r="D159" s="212" t="s">
        <v>1391</v>
      </c>
      <c r="E159" s="525" t="s">
        <v>2236</v>
      </c>
      <c r="F159" s="212">
        <f>(PFU03)</f>
        <v>0</v>
      </c>
      <c r="G159" s="519">
        <v>420</v>
      </c>
      <c r="H159" s="519">
        <f t="shared" si="7"/>
        <v>0</v>
      </c>
      <c r="I159" s="519">
        <f t="shared" si="8"/>
        <v>0</v>
      </c>
      <c r="J159" s="519">
        <f t="shared" si="9"/>
        <v>0</v>
      </c>
    </row>
    <row r="160" spans="1:10" s="519" customFormat="1" ht="13.5">
      <c r="A160" s="519">
        <v>157</v>
      </c>
      <c r="B160" s="525" t="s">
        <v>2336</v>
      </c>
      <c r="C160" s="212">
        <f>(PFD04)</f>
        <v>0</v>
      </c>
      <c r="D160" s="212" t="s">
        <v>1391</v>
      </c>
      <c r="E160" s="525" t="s">
        <v>2238</v>
      </c>
      <c r="F160" s="212">
        <f>(PFU04)</f>
        <v>0</v>
      </c>
      <c r="G160" s="519">
        <v>421</v>
      </c>
      <c r="H160" s="519">
        <f t="shared" si="7"/>
        <v>0</v>
      </c>
      <c r="I160" s="519">
        <f t="shared" si="8"/>
        <v>0</v>
      </c>
      <c r="J160" s="519">
        <f t="shared" si="9"/>
        <v>0</v>
      </c>
    </row>
    <row r="161" spans="1:10" s="519" customFormat="1" ht="13.5">
      <c r="A161" s="519">
        <v>158</v>
      </c>
      <c r="B161" s="525" t="s">
        <v>2278</v>
      </c>
      <c r="C161" s="212">
        <f>(PFD05)</f>
        <v>0</v>
      </c>
      <c r="D161" s="212" t="s">
        <v>1391</v>
      </c>
      <c r="E161" s="525" t="s">
        <v>2240</v>
      </c>
      <c r="F161" s="212">
        <f>(PFU18)</f>
        <v>0</v>
      </c>
      <c r="G161" s="519">
        <v>422</v>
      </c>
      <c r="H161" s="519">
        <f t="shared" si="7"/>
        <v>0</v>
      </c>
      <c r="I161" s="519">
        <f t="shared" si="8"/>
        <v>0</v>
      </c>
      <c r="J161" s="519">
        <f t="shared" si="9"/>
        <v>0</v>
      </c>
    </row>
    <row r="162" spans="1:10" s="519" customFormat="1" ht="13.5">
      <c r="A162" s="519">
        <v>159</v>
      </c>
      <c r="B162" s="525" t="s">
        <v>2279</v>
      </c>
      <c r="C162" s="212">
        <f>(PFD06)</f>
        <v>0</v>
      </c>
      <c r="D162" s="212" t="s">
        <v>1391</v>
      </c>
      <c r="E162" s="525" t="s">
        <v>2241</v>
      </c>
      <c r="F162" s="212">
        <f>(PFU05)</f>
        <v>0</v>
      </c>
      <c r="G162" s="519">
        <v>423</v>
      </c>
      <c r="H162" s="519">
        <f t="shared" si="7"/>
        <v>0</v>
      </c>
      <c r="I162" s="519">
        <f t="shared" si="8"/>
        <v>0</v>
      </c>
      <c r="J162" s="519">
        <f t="shared" si="9"/>
        <v>0</v>
      </c>
    </row>
    <row r="163" spans="1:10" s="519" customFormat="1" ht="13.5">
      <c r="A163" s="519">
        <v>160</v>
      </c>
      <c r="B163" s="525" t="s">
        <v>2337</v>
      </c>
      <c r="C163" s="212">
        <f>(PFD07)</f>
        <v>0</v>
      </c>
      <c r="D163" s="212" t="s">
        <v>1391</v>
      </c>
      <c r="E163" s="525" t="s">
        <v>2243</v>
      </c>
      <c r="F163" s="212">
        <f>(PFU17)</f>
        <v>0</v>
      </c>
      <c r="G163" s="519">
        <v>424</v>
      </c>
      <c r="H163" s="519">
        <f t="shared" si="7"/>
        <v>0</v>
      </c>
      <c r="I163" s="519">
        <f t="shared" si="8"/>
        <v>0</v>
      </c>
      <c r="J163" s="519">
        <f t="shared" si="9"/>
        <v>0</v>
      </c>
    </row>
    <row r="164" spans="1:10" s="519" customFormat="1" ht="13.5">
      <c r="A164" s="519">
        <v>161</v>
      </c>
      <c r="B164" s="525" t="s">
        <v>2338</v>
      </c>
      <c r="C164" s="212">
        <f>(PFD08)</f>
        <v>0</v>
      </c>
      <c r="D164" s="212" t="s">
        <v>1391</v>
      </c>
      <c r="E164" s="525" t="s">
        <v>2244</v>
      </c>
      <c r="F164" s="212">
        <f>(PFU06)</f>
        <v>0</v>
      </c>
      <c r="G164" s="519">
        <v>425</v>
      </c>
      <c r="H164" s="519">
        <f t="shared" si="7"/>
        <v>0</v>
      </c>
      <c r="I164" s="519">
        <f t="shared" si="8"/>
        <v>0</v>
      </c>
      <c r="J164" s="519">
        <f t="shared" si="9"/>
        <v>0</v>
      </c>
    </row>
    <row r="165" spans="1:10" s="519" customFormat="1" ht="13.5">
      <c r="A165" s="519">
        <v>162</v>
      </c>
      <c r="B165" s="525" t="s">
        <v>2280</v>
      </c>
      <c r="C165" s="212">
        <f>(PFD09)</f>
        <v>0</v>
      </c>
      <c r="D165" s="212" t="s">
        <v>1391</v>
      </c>
      <c r="E165" s="525" t="s">
        <v>2246</v>
      </c>
      <c r="F165" s="212">
        <f>(PFU21)</f>
        <v>0</v>
      </c>
      <c r="G165" s="519">
        <v>426</v>
      </c>
      <c r="H165" s="519">
        <f t="shared" si="7"/>
        <v>0</v>
      </c>
      <c r="I165" s="519">
        <f t="shared" si="8"/>
        <v>0</v>
      </c>
      <c r="J165" s="519">
        <f t="shared" si="9"/>
        <v>0</v>
      </c>
    </row>
    <row r="166" spans="1:10" s="519" customFormat="1" ht="13.5">
      <c r="A166" s="519">
        <v>163</v>
      </c>
      <c r="B166" s="525" t="s">
        <v>2339</v>
      </c>
      <c r="C166" s="212">
        <f>(PFD10)</f>
        <v>0</v>
      </c>
      <c r="D166" s="212" t="s">
        <v>1391</v>
      </c>
      <c r="E166" s="525" t="s">
        <v>2247</v>
      </c>
      <c r="F166" s="212">
        <f>(PFU07)</f>
        <v>0</v>
      </c>
      <c r="G166" s="519">
        <v>427</v>
      </c>
      <c r="H166" s="519">
        <f t="shared" si="7"/>
        <v>0</v>
      </c>
      <c r="I166" s="519">
        <f t="shared" si="8"/>
        <v>0</v>
      </c>
      <c r="J166" s="519">
        <f t="shared" si="9"/>
        <v>0</v>
      </c>
    </row>
    <row r="167" spans="1:10" s="519" customFormat="1" ht="13.5">
      <c r="A167" s="519">
        <v>164</v>
      </c>
      <c r="B167" s="525" t="s">
        <v>2281</v>
      </c>
      <c r="C167" s="212">
        <f>(PFD11)</f>
        <v>0</v>
      </c>
      <c r="D167" s="212" t="s">
        <v>1391</v>
      </c>
      <c r="E167" s="525" t="s">
        <v>2249</v>
      </c>
      <c r="F167" s="212">
        <f>(PFU08)</f>
        <v>0</v>
      </c>
      <c r="G167" s="519">
        <v>428</v>
      </c>
      <c r="H167" s="519">
        <f t="shared" si="7"/>
        <v>0</v>
      </c>
      <c r="I167" s="519">
        <f t="shared" si="8"/>
        <v>0</v>
      </c>
      <c r="J167" s="519">
        <f t="shared" si="9"/>
        <v>0</v>
      </c>
    </row>
    <row r="168" spans="1:10" s="519" customFormat="1" ht="13.5">
      <c r="A168" s="519">
        <v>165</v>
      </c>
      <c r="B168" s="525" t="s">
        <v>2282</v>
      </c>
      <c r="C168" s="212">
        <f>(PFD12)</f>
        <v>0</v>
      </c>
      <c r="D168" s="212" t="s">
        <v>1391</v>
      </c>
      <c r="E168" s="525" t="s">
        <v>2250</v>
      </c>
      <c r="F168" s="212">
        <f>(PFU09)</f>
        <v>0</v>
      </c>
      <c r="G168" s="519">
        <v>429</v>
      </c>
      <c r="H168" s="519">
        <f t="shared" si="7"/>
        <v>0</v>
      </c>
      <c r="I168" s="519">
        <f t="shared" si="8"/>
        <v>0</v>
      </c>
      <c r="J168" s="519">
        <f t="shared" si="9"/>
        <v>0</v>
      </c>
    </row>
    <row r="169" spans="1:10" s="519" customFormat="1" ht="13.5">
      <c r="A169" s="519">
        <v>166</v>
      </c>
      <c r="B169" s="525" t="s">
        <v>2283</v>
      </c>
      <c r="C169" s="212">
        <f>(PFD13)</f>
        <v>0</v>
      </c>
      <c r="D169" s="212" t="s">
        <v>1391</v>
      </c>
      <c r="E169" s="525" t="s">
        <v>2252</v>
      </c>
      <c r="F169" s="212">
        <f>(PFU10)</f>
        <v>0</v>
      </c>
      <c r="G169" s="519">
        <v>430</v>
      </c>
      <c r="H169" s="519">
        <f t="shared" si="7"/>
        <v>0</v>
      </c>
      <c r="I169" s="519">
        <f t="shared" si="8"/>
        <v>0</v>
      </c>
      <c r="J169" s="519">
        <f t="shared" si="9"/>
        <v>0</v>
      </c>
    </row>
    <row r="170" spans="1:10" s="519" customFormat="1" ht="13.5">
      <c r="A170" s="519">
        <v>167</v>
      </c>
      <c r="B170" s="525" t="s">
        <v>2284</v>
      </c>
      <c r="C170" s="212">
        <f>(PFD14)</f>
        <v>0</v>
      </c>
      <c r="D170" s="212" t="s">
        <v>1391</v>
      </c>
      <c r="E170" s="525" t="s">
        <v>2253</v>
      </c>
      <c r="F170" s="212">
        <f>(PFU11)</f>
        <v>0</v>
      </c>
      <c r="G170" s="519">
        <v>431</v>
      </c>
      <c r="H170" s="519">
        <f t="shared" si="7"/>
        <v>0</v>
      </c>
      <c r="I170" s="519">
        <f t="shared" si="8"/>
        <v>0</v>
      </c>
      <c r="J170" s="519">
        <f t="shared" si="9"/>
        <v>0</v>
      </c>
    </row>
    <row r="171" spans="1:10" s="519" customFormat="1" ht="13.5">
      <c r="A171" s="519">
        <v>168</v>
      </c>
      <c r="B171" s="525" t="s">
        <v>2340</v>
      </c>
      <c r="C171" s="212">
        <f>(PFD15)</f>
        <v>0</v>
      </c>
      <c r="D171" s="212" t="s">
        <v>1391</v>
      </c>
      <c r="E171" s="525" t="s">
        <v>2341</v>
      </c>
      <c r="F171" s="212">
        <f>(PFU12)</f>
        <v>0</v>
      </c>
      <c r="G171" s="519">
        <v>432</v>
      </c>
      <c r="H171" s="519">
        <f t="shared" si="7"/>
        <v>0</v>
      </c>
      <c r="I171" s="519">
        <f t="shared" si="8"/>
        <v>0</v>
      </c>
      <c r="J171" s="519">
        <f t="shared" si="9"/>
        <v>0</v>
      </c>
    </row>
    <row r="172" spans="1:10" s="519" customFormat="1" ht="13.5">
      <c r="A172" s="519">
        <v>169</v>
      </c>
      <c r="B172" s="525" t="s">
        <v>2285</v>
      </c>
      <c r="C172" s="212">
        <f>(PFD16)</f>
        <v>0</v>
      </c>
      <c r="D172" s="212" t="s">
        <v>1391</v>
      </c>
      <c r="E172" s="525" t="s">
        <v>2255</v>
      </c>
      <c r="F172" s="212">
        <f>(PFU20)</f>
        <v>0</v>
      </c>
      <c r="G172" s="519">
        <v>433</v>
      </c>
      <c r="H172" s="519">
        <f t="shared" si="7"/>
        <v>0</v>
      </c>
      <c r="I172" s="519">
        <f t="shared" si="8"/>
        <v>0</v>
      </c>
      <c r="J172" s="519">
        <f t="shared" si="9"/>
        <v>0</v>
      </c>
    </row>
    <row r="173" spans="1:10" s="519" customFormat="1" ht="13.5">
      <c r="A173" s="519">
        <v>170</v>
      </c>
      <c r="B173" s="525" t="s">
        <v>2342</v>
      </c>
      <c r="C173" s="212">
        <f>(PFD17)</f>
        <v>0</v>
      </c>
      <c r="D173" s="212" t="s">
        <v>1391</v>
      </c>
      <c r="E173" s="525" t="s">
        <v>2256</v>
      </c>
      <c r="F173" s="212">
        <f>(PFU13)</f>
        <v>0</v>
      </c>
      <c r="G173" s="519">
        <v>434</v>
      </c>
      <c r="H173" s="519">
        <f t="shared" si="7"/>
        <v>0</v>
      </c>
      <c r="I173" s="519">
        <f t="shared" si="8"/>
        <v>0</v>
      </c>
      <c r="J173" s="519">
        <f t="shared" si="9"/>
        <v>0</v>
      </c>
    </row>
    <row r="174" spans="1:10" s="519" customFormat="1" ht="13.5">
      <c r="A174" s="519">
        <v>171</v>
      </c>
      <c r="B174" s="525" t="s">
        <v>2343</v>
      </c>
      <c r="C174" s="212">
        <f>(PFD18)</f>
        <v>0</v>
      </c>
      <c r="D174" s="212" t="s">
        <v>1391</v>
      </c>
      <c r="E174" s="525" t="s">
        <v>2257</v>
      </c>
      <c r="F174" s="212">
        <f>(PFU19)</f>
        <v>0</v>
      </c>
      <c r="G174" s="519">
        <v>435</v>
      </c>
      <c r="H174" s="519">
        <f t="shared" si="7"/>
        <v>0</v>
      </c>
      <c r="I174" s="519">
        <f t="shared" si="8"/>
        <v>0</v>
      </c>
      <c r="J174" s="519">
        <f t="shared" si="9"/>
        <v>0</v>
      </c>
    </row>
    <row r="175" spans="1:10" s="519" customFormat="1" ht="13.5">
      <c r="A175" s="519">
        <v>172</v>
      </c>
      <c r="B175" s="525" t="s">
        <v>2344</v>
      </c>
      <c r="C175" s="212">
        <f>(PFD19)</f>
        <v>0</v>
      </c>
      <c r="D175" s="212" t="s">
        <v>1391</v>
      </c>
      <c r="E175" s="525" t="s">
        <v>2258</v>
      </c>
      <c r="F175" s="212">
        <f>(PFU14)</f>
        <v>0</v>
      </c>
      <c r="G175" s="519">
        <v>436</v>
      </c>
      <c r="H175" s="519">
        <f t="shared" si="7"/>
        <v>0</v>
      </c>
      <c r="I175" s="519">
        <f t="shared" si="8"/>
        <v>0</v>
      </c>
      <c r="J175" s="519">
        <f t="shared" si="9"/>
        <v>0</v>
      </c>
    </row>
    <row r="176" spans="1:10" s="519" customFormat="1" ht="13.5">
      <c r="A176" s="519">
        <v>173</v>
      </c>
      <c r="B176" s="525" t="s">
        <v>2345</v>
      </c>
      <c r="C176" s="212">
        <f>(PFD20)</f>
        <v>0</v>
      </c>
      <c r="D176" s="212" t="s">
        <v>1391</v>
      </c>
      <c r="E176" s="525" t="s">
        <v>2259</v>
      </c>
      <c r="F176" s="212">
        <f>(PFU22)</f>
        <v>0</v>
      </c>
      <c r="G176" s="519">
        <v>437</v>
      </c>
      <c r="H176" s="519">
        <f t="shared" si="7"/>
        <v>0</v>
      </c>
      <c r="I176" s="519">
        <f t="shared" si="8"/>
        <v>0</v>
      </c>
      <c r="J176" s="519">
        <f t="shared" si="9"/>
        <v>0</v>
      </c>
    </row>
    <row r="177" spans="1:10" s="519" customFormat="1" ht="13.5">
      <c r="A177" s="519">
        <v>174</v>
      </c>
      <c r="B177" s="528" t="s">
        <v>2346</v>
      </c>
      <c r="C177" s="212">
        <f>(PFD21)</f>
        <v>0</v>
      </c>
      <c r="D177" s="212" t="s">
        <v>1391</v>
      </c>
      <c r="E177" s="525" t="s">
        <v>2261</v>
      </c>
      <c r="F177" s="212">
        <f>(PFU15)</f>
        <v>0</v>
      </c>
      <c r="G177" s="519">
        <v>438</v>
      </c>
      <c r="H177" s="519">
        <f t="shared" si="7"/>
        <v>0</v>
      </c>
      <c r="I177" s="519">
        <f t="shared" si="8"/>
        <v>0</v>
      </c>
      <c r="J177" s="519">
        <f t="shared" si="9"/>
        <v>0</v>
      </c>
    </row>
    <row r="178" spans="1:10" s="519" customFormat="1" ht="13.5">
      <c r="A178" s="519">
        <v>175</v>
      </c>
      <c r="B178" s="528" t="s">
        <v>2347</v>
      </c>
      <c r="C178" s="212">
        <f>(PFD22)</f>
        <v>0</v>
      </c>
      <c r="D178" s="212" t="s">
        <v>1391</v>
      </c>
      <c r="E178" s="525" t="s">
        <v>2262</v>
      </c>
      <c r="F178" s="212">
        <f>(PFU16)</f>
        <v>0</v>
      </c>
      <c r="G178" s="519">
        <v>439</v>
      </c>
      <c r="H178" s="519">
        <f t="shared" si="7"/>
        <v>0</v>
      </c>
      <c r="I178" s="519">
        <f t="shared" si="8"/>
        <v>0</v>
      </c>
      <c r="J178" s="519">
        <f t="shared" si="9"/>
        <v>0</v>
      </c>
    </row>
    <row r="179" spans="1:10" s="519" customFormat="1" ht="13.5">
      <c r="A179" s="519">
        <v>176</v>
      </c>
      <c r="B179" s="528" t="s">
        <v>1434</v>
      </c>
      <c r="C179" s="212">
        <f>(MBL03)</f>
        <v>0</v>
      </c>
      <c r="D179" s="212" t="s">
        <v>1392</v>
      </c>
      <c r="E179" s="525" t="s">
        <v>1435</v>
      </c>
      <c r="F179" s="212">
        <f>(MBL01)</f>
        <v>0</v>
      </c>
      <c r="G179" s="519">
        <v>440</v>
      </c>
      <c r="H179" s="519">
        <f t="shared" si="7"/>
        <v>1</v>
      </c>
      <c r="I179" s="519">
        <f t="shared" si="8"/>
        <v>0</v>
      </c>
      <c r="J179" s="519">
        <f t="shared" si="9"/>
        <v>0</v>
      </c>
    </row>
    <row r="180" spans="1:10" s="519" customFormat="1" ht="13.5">
      <c r="A180" s="519">
        <v>177</v>
      </c>
      <c r="B180" s="528" t="s">
        <v>1436</v>
      </c>
      <c r="C180" s="212">
        <f>(ZOB12)</f>
        <v>0</v>
      </c>
      <c r="D180" s="212" t="s">
        <v>1388</v>
      </c>
      <c r="E180" s="525" t="s">
        <v>1873</v>
      </c>
      <c r="F180" s="212">
        <f>(ZOB07+ZOB08+ZOB09+ZOB20+ZOB21+ZOB22)</f>
        <v>0</v>
      </c>
      <c r="G180" s="519">
        <v>441</v>
      </c>
      <c r="H180" s="519">
        <f t="shared" si="7"/>
        <v>2</v>
      </c>
      <c r="I180" s="519">
        <f t="shared" si="8"/>
        <v>0</v>
      </c>
      <c r="J180" s="519">
        <f t="shared" si="9"/>
        <v>0</v>
      </c>
    </row>
    <row r="181" spans="1:10" s="519" customFormat="1" ht="13.5">
      <c r="A181" s="519">
        <v>178</v>
      </c>
      <c r="B181" s="528" t="s">
        <v>1438</v>
      </c>
      <c r="C181" s="212">
        <f>(GAP11)</f>
        <v>0</v>
      </c>
      <c r="D181" s="212" t="s">
        <v>1392</v>
      </c>
      <c r="E181" s="525" t="s">
        <v>1437</v>
      </c>
      <c r="F181" s="212">
        <f>(GAP10)</f>
        <v>0</v>
      </c>
      <c r="G181" s="519">
        <v>442</v>
      </c>
      <c r="H181" s="519">
        <f t="shared" si="7"/>
        <v>1</v>
      </c>
      <c r="I181" s="519">
        <f t="shared" si="8"/>
        <v>0</v>
      </c>
      <c r="J181" s="519">
        <f t="shared" si="9"/>
        <v>0</v>
      </c>
    </row>
    <row r="182" spans="1:10" s="519" customFormat="1" ht="13.5">
      <c r="A182" s="519">
        <v>179</v>
      </c>
      <c r="B182" s="528" t="s">
        <v>1437</v>
      </c>
      <c r="C182" s="212">
        <f>(GAP10)</f>
        <v>0</v>
      </c>
      <c r="D182" s="212" t="s">
        <v>1388</v>
      </c>
      <c r="E182" s="525" t="s">
        <v>2348</v>
      </c>
      <c r="F182" s="212">
        <f>(GAP15+GAP16)</f>
        <v>0</v>
      </c>
      <c r="G182" s="519">
        <v>443</v>
      </c>
      <c r="H182" s="519">
        <f t="shared" si="7"/>
        <v>2</v>
      </c>
      <c r="I182" s="519">
        <f t="shared" si="8"/>
        <v>0</v>
      </c>
      <c r="J182" s="519">
        <f t="shared" si="9"/>
        <v>0</v>
      </c>
    </row>
    <row r="183" spans="1:10" s="519" customFormat="1" ht="13.5">
      <c r="A183" s="519">
        <v>180</v>
      </c>
      <c r="B183" s="525" t="s">
        <v>1438</v>
      </c>
      <c r="C183" s="212">
        <f>(GAP11)</f>
        <v>0</v>
      </c>
      <c r="D183" s="212" t="s">
        <v>1388</v>
      </c>
      <c r="E183" s="525" t="s">
        <v>2349</v>
      </c>
      <c r="F183" s="212">
        <f>(GAP17+GAP18+GAP19+GAP20)</f>
        <v>0</v>
      </c>
      <c r="G183" s="519">
        <v>444</v>
      </c>
      <c r="H183" s="519">
        <f t="shared" si="7"/>
        <v>2</v>
      </c>
      <c r="I183" s="519">
        <f t="shared" si="8"/>
        <v>0</v>
      </c>
      <c r="J183" s="519">
        <f t="shared" si="9"/>
        <v>0</v>
      </c>
    </row>
    <row r="184" spans="1:10" s="519" customFormat="1" ht="13.5">
      <c r="A184" s="519">
        <v>181</v>
      </c>
      <c r="B184" s="525" t="s">
        <v>1441</v>
      </c>
      <c r="C184" s="212">
        <f>(VEA04)</f>
        <v>0</v>
      </c>
      <c r="D184" s="212" t="s">
        <v>1391</v>
      </c>
      <c r="E184" s="525" t="s">
        <v>1442</v>
      </c>
      <c r="F184" s="212">
        <f>(VEA01+VEA02+VEA03)</f>
        <v>0</v>
      </c>
      <c r="G184" s="519">
        <v>445</v>
      </c>
      <c r="H184" s="519">
        <f t="shared" si="7"/>
        <v>0</v>
      </c>
      <c r="I184" s="519">
        <f t="shared" si="8"/>
        <v>0</v>
      </c>
      <c r="J184" s="519">
        <f t="shared" si="9"/>
        <v>0</v>
      </c>
    </row>
    <row r="185" spans="1:10" s="519" customFormat="1" ht="13.5">
      <c r="A185" s="519">
        <v>182</v>
      </c>
      <c r="B185" s="525" t="s">
        <v>1874</v>
      </c>
      <c r="C185" s="212">
        <f>(ZOR35)</f>
        <v>0</v>
      </c>
      <c r="D185" s="212" t="s">
        <v>1392</v>
      </c>
      <c r="E185" s="525" t="s">
        <v>1875</v>
      </c>
      <c r="F185" s="212">
        <f>(ZOR34)</f>
        <v>0</v>
      </c>
      <c r="G185" s="519">
        <v>446</v>
      </c>
      <c r="H185" s="519">
        <f t="shared" si="7"/>
        <v>1</v>
      </c>
      <c r="I185" s="519">
        <f t="shared" si="8"/>
        <v>0</v>
      </c>
      <c r="J185" s="519">
        <f t="shared" si="9"/>
        <v>0</v>
      </c>
    </row>
    <row r="186" spans="1:10" s="519" customFormat="1" ht="13.5">
      <c r="A186" s="519">
        <v>194</v>
      </c>
      <c r="B186" s="528" t="s">
        <v>1439</v>
      </c>
      <c r="C186" s="212">
        <f>(RNL05)</f>
        <v>0</v>
      </c>
      <c r="D186" s="212" t="s">
        <v>1391</v>
      </c>
      <c r="E186" s="528" t="s">
        <v>1440</v>
      </c>
      <c r="F186" s="212">
        <f>(RNL04)</f>
        <v>0</v>
      </c>
      <c r="G186" s="519">
        <v>461</v>
      </c>
      <c r="H186" s="519">
        <f aca="true" t="shared" si="10" ref="H186:H246">IF(D186="&lt;=",0,(IF(D186="&gt;=",1,2)))</f>
        <v>0</v>
      </c>
      <c r="I186" s="519">
        <f aca="true" t="shared" si="11" ref="I186:I246">IF(H186=2,IF(C186&lt;&gt;F186,1,0),IF(H186=0,IF(C186&gt;F186,1,0),IF(C186&lt;F186,1,0)))</f>
        <v>0</v>
      </c>
      <c r="J186" s="519">
        <f aca="true" t="shared" si="12" ref="J186:J246">IF(I186=1,1,0)</f>
        <v>0</v>
      </c>
    </row>
    <row r="187" spans="1:10" s="519" customFormat="1" ht="13.5">
      <c r="A187" s="519">
        <v>195</v>
      </c>
      <c r="B187" s="528" t="s">
        <v>1443</v>
      </c>
      <c r="C187" s="212">
        <f>(SES13)</f>
        <v>0</v>
      </c>
      <c r="D187" s="212" t="s">
        <v>1392</v>
      </c>
      <c r="E187" s="528" t="s">
        <v>1444</v>
      </c>
      <c r="F187" s="212">
        <f>(SES12)</f>
        <v>0</v>
      </c>
      <c r="G187" s="519">
        <v>462</v>
      </c>
      <c r="H187" s="519">
        <f t="shared" si="10"/>
        <v>1</v>
      </c>
      <c r="I187" s="519">
        <f t="shared" si="11"/>
        <v>0</v>
      </c>
      <c r="J187" s="519">
        <f t="shared" si="12"/>
        <v>0</v>
      </c>
    </row>
    <row r="188" spans="1:10" s="519" customFormat="1" ht="13.5">
      <c r="A188" s="519">
        <v>196</v>
      </c>
      <c r="B188" s="528" t="s">
        <v>1503</v>
      </c>
      <c r="C188" s="212">
        <f>(TPR03+TPR04)</f>
        <v>0</v>
      </c>
      <c r="D188" s="212" t="s">
        <v>1391</v>
      </c>
      <c r="E188" s="528" t="s">
        <v>1504</v>
      </c>
      <c r="F188" s="212">
        <f>(TPR06+TPR25+TPR26)</f>
        <v>0</v>
      </c>
      <c r="G188" s="519">
        <v>463</v>
      </c>
      <c r="H188" s="519">
        <f t="shared" si="10"/>
        <v>0</v>
      </c>
      <c r="I188" s="519">
        <f t="shared" si="11"/>
        <v>0</v>
      </c>
      <c r="J188" s="519">
        <f t="shared" si="12"/>
        <v>0</v>
      </c>
    </row>
    <row r="189" spans="1:10" s="519" customFormat="1" ht="13.5">
      <c r="A189" s="519">
        <v>197</v>
      </c>
      <c r="B189" s="528" t="s">
        <v>1876</v>
      </c>
      <c r="C189" s="212">
        <f>(TPR40)</f>
        <v>0</v>
      </c>
      <c r="D189" s="212" t="s">
        <v>1391</v>
      </c>
      <c r="E189" s="528" t="s">
        <v>1504</v>
      </c>
      <c r="F189" s="212">
        <f>(TPR06+TPR25+TPR26)</f>
        <v>0</v>
      </c>
      <c r="G189" s="519">
        <v>464</v>
      </c>
      <c r="H189" s="519">
        <f t="shared" si="10"/>
        <v>0</v>
      </c>
      <c r="I189" s="519">
        <f t="shared" si="11"/>
        <v>0</v>
      </c>
      <c r="J189" s="519">
        <f t="shared" si="12"/>
        <v>0</v>
      </c>
    </row>
    <row r="190" spans="1:10" s="519" customFormat="1" ht="13.5">
      <c r="A190" s="519">
        <v>198</v>
      </c>
      <c r="B190" s="528" t="s">
        <v>1877</v>
      </c>
      <c r="C190" s="212">
        <f>(TPR41)</f>
        <v>0</v>
      </c>
      <c r="D190" s="212" t="s">
        <v>1391</v>
      </c>
      <c r="E190" s="528" t="s">
        <v>1504</v>
      </c>
      <c r="F190" s="212">
        <f>(TPR06+TPR25+TPR26)</f>
        <v>0</v>
      </c>
      <c r="G190" s="519">
        <v>465</v>
      </c>
      <c r="H190" s="519">
        <f t="shared" si="10"/>
        <v>0</v>
      </c>
      <c r="I190" s="519">
        <f t="shared" si="11"/>
        <v>0</v>
      </c>
      <c r="J190" s="519">
        <f t="shared" si="12"/>
        <v>0</v>
      </c>
    </row>
    <row r="191" spans="1:10" s="519" customFormat="1" ht="13.5">
      <c r="A191" s="519">
        <v>199</v>
      </c>
      <c r="B191" s="525" t="s">
        <v>1878</v>
      </c>
      <c r="C191" s="212">
        <f>(TPR42)</f>
        <v>0</v>
      </c>
      <c r="D191" s="212" t="s">
        <v>1391</v>
      </c>
      <c r="E191" s="525" t="s">
        <v>1504</v>
      </c>
      <c r="F191" s="212">
        <f>(TPR06+TPR25+TPR26)</f>
        <v>0</v>
      </c>
      <c r="G191" s="519">
        <v>466</v>
      </c>
      <c r="H191" s="519">
        <f t="shared" si="10"/>
        <v>0</v>
      </c>
      <c r="I191" s="519">
        <f t="shared" si="11"/>
        <v>0</v>
      </c>
      <c r="J191" s="519">
        <f t="shared" si="12"/>
        <v>0</v>
      </c>
    </row>
    <row r="192" spans="1:10" s="519" customFormat="1" ht="13.5">
      <c r="A192" s="519">
        <v>200</v>
      </c>
      <c r="B192" s="525" t="s">
        <v>1879</v>
      </c>
      <c r="C192" s="212">
        <f>(TPR43)</f>
        <v>0</v>
      </c>
      <c r="D192" s="212" t="s">
        <v>1391</v>
      </c>
      <c r="E192" s="525" t="s">
        <v>1880</v>
      </c>
      <c r="F192" s="212">
        <f>(TPR08+TPR27+TPR28)</f>
        <v>0</v>
      </c>
      <c r="G192" s="519">
        <v>467</v>
      </c>
      <c r="H192" s="519">
        <f t="shared" si="10"/>
        <v>0</v>
      </c>
      <c r="I192" s="519">
        <f t="shared" si="11"/>
        <v>0</v>
      </c>
      <c r="J192" s="519">
        <f t="shared" si="12"/>
        <v>0</v>
      </c>
    </row>
    <row r="193" spans="1:10" s="519" customFormat="1" ht="13.5">
      <c r="A193" s="519">
        <v>201</v>
      </c>
      <c r="B193" s="525" t="s">
        <v>1445</v>
      </c>
      <c r="C193" s="212">
        <f>(LAB01)</f>
        <v>0</v>
      </c>
      <c r="D193" s="212" t="s">
        <v>1392</v>
      </c>
      <c r="E193" s="525" t="s">
        <v>1446</v>
      </c>
      <c r="F193" s="212">
        <f>(LAB02)</f>
        <v>0</v>
      </c>
      <c r="G193" s="519">
        <v>468</v>
      </c>
      <c r="H193" s="519">
        <f t="shared" si="10"/>
        <v>1</v>
      </c>
      <c r="I193" s="519">
        <f t="shared" si="11"/>
        <v>0</v>
      </c>
      <c r="J193" s="519">
        <f t="shared" si="12"/>
        <v>0</v>
      </c>
    </row>
    <row r="194" spans="1:10" s="519" customFormat="1" ht="13.5">
      <c r="A194" s="519">
        <v>202</v>
      </c>
      <c r="B194" s="525" t="s">
        <v>1447</v>
      </c>
      <c r="C194" s="212">
        <f>(LRX01)</f>
        <v>0</v>
      </c>
      <c r="D194" s="212" t="s">
        <v>1392</v>
      </c>
      <c r="E194" s="525" t="s">
        <v>1448</v>
      </c>
      <c r="F194" s="212">
        <f>(LRX02)</f>
        <v>0</v>
      </c>
      <c r="G194" s="519">
        <v>469</v>
      </c>
      <c r="H194" s="519">
        <f t="shared" si="10"/>
        <v>1</v>
      </c>
      <c r="I194" s="519">
        <f t="shared" si="11"/>
        <v>0</v>
      </c>
      <c r="J194" s="519">
        <f t="shared" si="12"/>
        <v>0</v>
      </c>
    </row>
    <row r="195" spans="1:10" s="519" customFormat="1" ht="13.5">
      <c r="A195" s="519">
        <v>203</v>
      </c>
      <c r="B195" s="525" t="s">
        <v>1449</v>
      </c>
      <c r="C195" s="212">
        <f>(LAP01)</f>
        <v>0</v>
      </c>
      <c r="D195" s="212" t="s">
        <v>1392</v>
      </c>
      <c r="E195" s="525" t="s">
        <v>1450</v>
      </c>
      <c r="F195" s="212">
        <f>(LAP02)</f>
        <v>0</v>
      </c>
      <c r="G195" s="519">
        <v>470</v>
      </c>
      <c r="H195" s="519">
        <f t="shared" si="10"/>
        <v>1</v>
      </c>
      <c r="I195" s="519">
        <f t="shared" si="11"/>
        <v>0</v>
      </c>
      <c r="J195" s="519">
        <f t="shared" si="12"/>
        <v>0</v>
      </c>
    </row>
    <row r="196" spans="1:10" s="519" customFormat="1" ht="13.5">
      <c r="A196" s="519">
        <v>204</v>
      </c>
      <c r="B196" s="528" t="s">
        <v>1451</v>
      </c>
      <c r="C196" s="212">
        <f>(LOE01)</f>
        <v>0</v>
      </c>
      <c r="D196" s="212" t="s">
        <v>1392</v>
      </c>
      <c r="E196" s="528" t="s">
        <v>1452</v>
      </c>
      <c r="F196" s="212">
        <f>(LOE02)</f>
        <v>0</v>
      </c>
      <c r="G196" s="519">
        <v>471</v>
      </c>
      <c r="H196" s="519">
        <f t="shared" si="10"/>
        <v>1</v>
      </c>
      <c r="I196" s="519">
        <f t="shared" si="11"/>
        <v>0</v>
      </c>
      <c r="J196" s="519">
        <f t="shared" si="12"/>
        <v>0</v>
      </c>
    </row>
    <row r="197" spans="1:10" s="519" customFormat="1" ht="13.5">
      <c r="A197" s="519">
        <v>205</v>
      </c>
      <c r="B197" s="528" t="s">
        <v>1453</v>
      </c>
      <c r="C197" s="212">
        <f>(LEN01)</f>
        <v>0</v>
      </c>
      <c r="D197" s="212" t="s">
        <v>1392</v>
      </c>
      <c r="E197" s="528" t="s">
        <v>1454</v>
      </c>
      <c r="F197" s="212">
        <f>(LEN02)</f>
        <v>0</v>
      </c>
      <c r="G197" s="519">
        <v>472</v>
      </c>
      <c r="H197" s="519">
        <f t="shared" si="10"/>
        <v>1</v>
      </c>
      <c r="I197" s="519">
        <f t="shared" si="11"/>
        <v>0</v>
      </c>
      <c r="J197" s="519">
        <f t="shared" si="12"/>
        <v>0</v>
      </c>
    </row>
    <row r="198" spans="1:10" s="519" customFormat="1" ht="13.5">
      <c r="A198" s="519">
        <v>206</v>
      </c>
      <c r="B198" s="528" t="s">
        <v>1455</v>
      </c>
      <c r="C198" s="212">
        <f>(LUS01)</f>
        <v>0</v>
      </c>
      <c r="D198" s="212" t="s">
        <v>1392</v>
      </c>
      <c r="E198" s="528" t="s">
        <v>1456</v>
      </c>
      <c r="F198" s="212">
        <f>(LUS02)</f>
        <v>0</v>
      </c>
      <c r="G198" s="519">
        <v>473</v>
      </c>
      <c r="H198" s="519">
        <f t="shared" si="10"/>
        <v>1</v>
      </c>
      <c r="I198" s="519">
        <f t="shared" si="11"/>
        <v>0</v>
      </c>
      <c r="J198" s="519">
        <f t="shared" si="12"/>
        <v>0</v>
      </c>
    </row>
    <row r="199" spans="1:10" s="519" customFormat="1" ht="13.5">
      <c r="A199" s="519">
        <v>207</v>
      </c>
      <c r="B199" s="528" t="s">
        <v>1457</v>
      </c>
      <c r="C199" s="212">
        <f>(LTC01)</f>
        <v>0</v>
      </c>
      <c r="D199" s="212" t="s">
        <v>1392</v>
      </c>
      <c r="E199" s="528" t="s">
        <v>1458</v>
      </c>
      <c r="F199" s="212">
        <f>(LTC02)</f>
        <v>0</v>
      </c>
      <c r="G199" s="519">
        <v>474</v>
      </c>
      <c r="H199" s="519">
        <f t="shared" si="10"/>
        <v>1</v>
      </c>
      <c r="I199" s="519">
        <f t="shared" si="11"/>
        <v>0</v>
      </c>
      <c r="J199" s="519">
        <f t="shared" si="12"/>
        <v>0</v>
      </c>
    </row>
    <row r="200" spans="1:10" s="519" customFormat="1" ht="13.5">
      <c r="A200" s="519">
        <v>208</v>
      </c>
      <c r="B200" s="528" t="s">
        <v>1881</v>
      </c>
      <c r="C200" s="212">
        <f>(RSM01)</f>
        <v>0</v>
      </c>
      <c r="D200" s="212" t="s">
        <v>1392</v>
      </c>
      <c r="E200" s="528" t="s">
        <v>1882</v>
      </c>
      <c r="F200" s="212">
        <f>(RSM02)</f>
        <v>0</v>
      </c>
      <c r="G200" s="519">
        <v>475</v>
      </c>
      <c r="H200" s="519">
        <f t="shared" si="10"/>
        <v>1</v>
      </c>
      <c r="I200" s="519">
        <f t="shared" si="11"/>
        <v>0</v>
      </c>
      <c r="J200" s="519">
        <f t="shared" si="12"/>
        <v>0</v>
      </c>
    </row>
    <row r="201" spans="1:10" s="519" customFormat="1" ht="13.5">
      <c r="A201" s="519">
        <v>209</v>
      </c>
      <c r="B201" s="528" t="s">
        <v>1459</v>
      </c>
      <c r="C201" s="212">
        <f>(PAE02)</f>
        <v>0</v>
      </c>
      <c r="D201" s="212" t="s">
        <v>1391</v>
      </c>
      <c r="E201" s="528" t="s">
        <v>1460</v>
      </c>
      <c r="F201" s="212">
        <f>(PAE01)</f>
        <v>0</v>
      </c>
      <c r="G201" s="519">
        <v>476</v>
      </c>
      <c r="H201" s="519">
        <f t="shared" si="10"/>
        <v>0</v>
      </c>
      <c r="I201" s="519">
        <f t="shared" si="11"/>
        <v>0</v>
      </c>
      <c r="J201" s="519">
        <f t="shared" si="12"/>
        <v>0</v>
      </c>
    </row>
    <row r="202" spans="1:10" ht="13.5">
      <c r="A202" s="519">
        <v>211</v>
      </c>
      <c r="B202" s="514" t="s">
        <v>1462</v>
      </c>
      <c r="C202" s="212">
        <f>(HUE05)</f>
        <v>0</v>
      </c>
      <c r="D202" s="212" t="s">
        <v>1392</v>
      </c>
      <c r="E202" s="514" t="s">
        <v>1461</v>
      </c>
      <c r="F202" s="212">
        <f>(HUE02)</f>
        <v>0</v>
      </c>
      <c r="G202" s="514">
        <v>478</v>
      </c>
      <c r="H202" s="514">
        <f t="shared" si="10"/>
        <v>1</v>
      </c>
      <c r="I202" s="514">
        <f t="shared" si="11"/>
        <v>0</v>
      </c>
      <c r="J202" s="514">
        <f t="shared" si="12"/>
        <v>0</v>
      </c>
    </row>
    <row r="203" spans="1:10" ht="13.5">
      <c r="A203" s="519">
        <v>213</v>
      </c>
      <c r="B203" s="514" t="s">
        <v>1463</v>
      </c>
      <c r="C203" s="212">
        <f>(HUE06)</f>
        <v>0</v>
      </c>
      <c r="D203" s="212" t="s">
        <v>1391</v>
      </c>
      <c r="E203" s="514" t="s">
        <v>1462</v>
      </c>
      <c r="F203" s="212">
        <f>(HUE05)</f>
        <v>0</v>
      </c>
      <c r="G203" s="514">
        <v>480</v>
      </c>
      <c r="H203" s="514">
        <f t="shared" si="10"/>
        <v>0</v>
      </c>
      <c r="I203" s="514">
        <f t="shared" si="11"/>
        <v>0</v>
      </c>
      <c r="J203" s="514">
        <f t="shared" si="12"/>
        <v>0</v>
      </c>
    </row>
    <row r="204" spans="1:10" ht="13.5">
      <c r="A204" s="519">
        <v>214</v>
      </c>
      <c r="B204" s="514" t="s">
        <v>1464</v>
      </c>
      <c r="C204" s="212">
        <f>(FUN01)</f>
        <v>0</v>
      </c>
      <c r="D204" s="212" t="s">
        <v>1391</v>
      </c>
      <c r="E204" s="514" t="s">
        <v>1465</v>
      </c>
      <c r="F204" s="212">
        <f>(FUN02)</f>
        <v>0</v>
      </c>
      <c r="G204" s="514">
        <v>481</v>
      </c>
      <c r="H204" s="514">
        <f t="shared" si="10"/>
        <v>0</v>
      </c>
      <c r="I204" s="514">
        <f t="shared" si="11"/>
        <v>0</v>
      </c>
      <c r="J204" s="514">
        <f t="shared" si="12"/>
        <v>0</v>
      </c>
    </row>
    <row r="205" spans="1:10" ht="13.5">
      <c r="A205" s="519">
        <v>215</v>
      </c>
      <c r="B205" s="514" t="s">
        <v>1465</v>
      </c>
      <c r="C205" s="212">
        <f>(FUN02)</f>
        <v>0</v>
      </c>
      <c r="D205" s="212" t="s">
        <v>1392</v>
      </c>
      <c r="E205" s="514" t="s">
        <v>1466</v>
      </c>
      <c r="F205" s="212">
        <f>(FUN03)</f>
        <v>0</v>
      </c>
      <c r="G205" s="514">
        <v>482</v>
      </c>
      <c r="H205" s="514">
        <f t="shared" si="10"/>
        <v>1</v>
      </c>
      <c r="I205" s="514">
        <f t="shared" si="11"/>
        <v>0</v>
      </c>
      <c r="J205" s="514">
        <f t="shared" si="12"/>
        <v>0</v>
      </c>
    </row>
    <row r="206" spans="1:10" ht="13.5">
      <c r="A206" s="519">
        <v>216</v>
      </c>
      <c r="B206" s="514" t="s">
        <v>1467</v>
      </c>
      <c r="C206" s="212">
        <f>(FUN04)</f>
        <v>0</v>
      </c>
      <c r="D206" s="212" t="s">
        <v>1391</v>
      </c>
      <c r="E206" s="514" t="s">
        <v>1465</v>
      </c>
      <c r="F206" s="212">
        <f>(FUN02)</f>
        <v>0</v>
      </c>
      <c r="G206" s="514">
        <v>483</v>
      </c>
      <c r="H206" s="514">
        <f t="shared" si="10"/>
        <v>0</v>
      </c>
      <c r="I206" s="514">
        <f t="shared" si="11"/>
        <v>0</v>
      </c>
      <c r="J206" s="514">
        <f t="shared" si="12"/>
        <v>0</v>
      </c>
    </row>
    <row r="207" spans="1:10" ht="13.5">
      <c r="A207" s="519">
        <v>217</v>
      </c>
      <c r="B207" s="514" t="s">
        <v>1468</v>
      </c>
      <c r="C207" s="212">
        <f>(FUN05)</f>
        <v>0</v>
      </c>
      <c r="D207" s="212" t="s">
        <v>1391</v>
      </c>
      <c r="E207" s="514" t="s">
        <v>1469</v>
      </c>
      <c r="F207" s="212">
        <f>(FUN06)</f>
        <v>0</v>
      </c>
      <c r="G207" s="514">
        <v>484</v>
      </c>
      <c r="H207" s="514">
        <f t="shared" si="10"/>
        <v>0</v>
      </c>
      <c r="I207" s="514">
        <f t="shared" si="11"/>
        <v>0</v>
      </c>
      <c r="J207" s="514">
        <f t="shared" si="12"/>
        <v>0</v>
      </c>
    </row>
    <row r="208" spans="1:10" ht="13.5">
      <c r="A208" s="519">
        <v>218</v>
      </c>
      <c r="B208" s="514" t="s">
        <v>1469</v>
      </c>
      <c r="C208" s="212">
        <f>(FUN06)</f>
        <v>0</v>
      </c>
      <c r="D208" s="212" t="s">
        <v>1392</v>
      </c>
      <c r="E208" s="514" t="s">
        <v>1470</v>
      </c>
      <c r="F208" s="212">
        <f>(FUN07)</f>
        <v>0</v>
      </c>
      <c r="G208" s="514">
        <v>485</v>
      </c>
      <c r="H208" s="514">
        <f t="shared" si="10"/>
        <v>1</v>
      </c>
      <c r="I208" s="514">
        <f t="shared" si="11"/>
        <v>0</v>
      </c>
      <c r="J208" s="514">
        <f t="shared" si="12"/>
        <v>0</v>
      </c>
    </row>
    <row r="209" spans="1:10" ht="13.5">
      <c r="A209" s="519">
        <v>219</v>
      </c>
      <c r="B209" s="514" t="s">
        <v>1471</v>
      </c>
      <c r="C209" s="212">
        <f>(FUN08)</f>
        <v>0</v>
      </c>
      <c r="D209" s="212" t="s">
        <v>1391</v>
      </c>
      <c r="E209" s="514" t="s">
        <v>1469</v>
      </c>
      <c r="F209" s="212">
        <f>(FUN06)</f>
        <v>0</v>
      </c>
      <c r="G209" s="514">
        <v>486</v>
      </c>
      <c r="H209" s="514">
        <f t="shared" si="10"/>
        <v>0</v>
      </c>
      <c r="I209" s="514">
        <f t="shared" si="11"/>
        <v>0</v>
      </c>
      <c r="J209" s="514">
        <f t="shared" si="12"/>
        <v>0</v>
      </c>
    </row>
    <row r="210" spans="1:10" ht="13.5">
      <c r="A210" s="519">
        <v>220</v>
      </c>
      <c r="B210" s="514" t="s">
        <v>1472</v>
      </c>
      <c r="C210" s="212">
        <f>(FUN09)</f>
        <v>0</v>
      </c>
      <c r="D210" s="212" t="s">
        <v>1391</v>
      </c>
      <c r="E210" s="514" t="s">
        <v>1473</v>
      </c>
      <c r="F210" s="212">
        <f>(FUN03+FUN07)</f>
        <v>0</v>
      </c>
      <c r="G210" s="514">
        <v>487</v>
      </c>
      <c r="H210" s="514">
        <f t="shared" si="10"/>
        <v>0</v>
      </c>
      <c r="I210" s="514">
        <f t="shared" si="11"/>
        <v>0</v>
      </c>
      <c r="J210" s="514">
        <f t="shared" si="12"/>
        <v>0</v>
      </c>
    </row>
    <row r="211" spans="1:10" ht="13.5">
      <c r="A211" s="519">
        <v>221</v>
      </c>
      <c r="B211" s="514" t="s">
        <v>1474</v>
      </c>
      <c r="C211" s="212">
        <f>(FUN11)</f>
        <v>0</v>
      </c>
      <c r="D211" s="212" t="s">
        <v>1391</v>
      </c>
      <c r="E211" s="514" t="s">
        <v>1475</v>
      </c>
      <c r="F211" s="212">
        <f>(FUN04+FUN08)</f>
        <v>0</v>
      </c>
      <c r="G211" s="514">
        <v>488</v>
      </c>
      <c r="H211" s="514">
        <f t="shared" si="10"/>
        <v>0</v>
      </c>
      <c r="I211" s="514">
        <f t="shared" si="11"/>
        <v>0</v>
      </c>
      <c r="J211" s="514">
        <f t="shared" si="12"/>
        <v>0</v>
      </c>
    </row>
    <row r="212" spans="1:10" ht="13.5">
      <c r="A212" s="519">
        <v>222</v>
      </c>
      <c r="B212" s="514" t="s">
        <v>1476</v>
      </c>
      <c r="C212" s="212">
        <f>(FUN12)</f>
        <v>0</v>
      </c>
      <c r="D212" s="212" t="s">
        <v>1391</v>
      </c>
      <c r="E212" s="514" t="s">
        <v>1473</v>
      </c>
      <c r="F212" s="212">
        <f>(FUN03+FUN07)</f>
        <v>0</v>
      </c>
      <c r="G212" s="514">
        <v>489</v>
      </c>
      <c r="H212" s="514">
        <f t="shared" si="10"/>
        <v>0</v>
      </c>
      <c r="I212" s="514">
        <f t="shared" si="11"/>
        <v>0</v>
      </c>
      <c r="J212" s="514">
        <f t="shared" si="12"/>
        <v>0</v>
      </c>
    </row>
    <row r="213" spans="1:10" ht="13.5">
      <c r="A213" s="519">
        <v>223</v>
      </c>
      <c r="B213" s="514" t="s">
        <v>1477</v>
      </c>
      <c r="C213" s="212">
        <f>(FUN25+FUN26+FUN27+FUN28)</f>
        <v>0</v>
      </c>
      <c r="D213" s="212" t="s">
        <v>1388</v>
      </c>
      <c r="E213" s="514" t="s">
        <v>1478</v>
      </c>
      <c r="F213" s="212">
        <f>(FUN23+FUN24)</f>
        <v>0</v>
      </c>
      <c r="G213" s="514">
        <v>490</v>
      </c>
      <c r="H213" s="514">
        <f t="shared" si="10"/>
        <v>2</v>
      </c>
      <c r="I213" s="514">
        <f t="shared" si="11"/>
        <v>0</v>
      </c>
      <c r="J213" s="514">
        <f t="shared" si="12"/>
        <v>0</v>
      </c>
    </row>
    <row r="214" spans="1:10" ht="13.5">
      <c r="A214" s="519">
        <v>224</v>
      </c>
      <c r="B214" s="514" t="s">
        <v>1479</v>
      </c>
      <c r="C214" s="212">
        <f>(FUN29)</f>
        <v>0</v>
      </c>
      <c r="D214" s="212" t="s">
        <v>1391</v>
      </c>
      <c r="E214" s="514" t="s">
        <v>1480</v>
      </c>
      <c r="F214" s="212">
        <f>(FUN26+FUN27+FUN28)</f>
        <v>0</v>
      </c>
      <c r="G214" s="514">
        <v>491</v>
      </c>
      <c r="H214" s="514">
        <f t="shared" si="10"/>
        <v>0</v>
      </c>
      <c r="I214" s="514">
        <f t="shared" si="11"/>
        <v>0</v>
      </c>
      <c r="J214" s="514">
        <f t="shared" si="12"/>
        <v>0</v>
      </c>
    </row>
    <row r="215" spans="1:10" ht="13.5">
      <c r="A215" s="519">
        <v>225</v>
      </c>
      <c r="B215" s="514" t="s">
        <v>1481</v>
      </c>
      <c r="C215" s="212">
        <f>(FUN30)</f>
        <v>0</v>
      </c>
      <c r="D215" s="212" t="s">
        <v>1391</v>
      </c>
      <c r="E215" s="514" t="s">
        <v>1482</v>
      </c>
      <c r="F215" s="212">
        <f>(FUN25)</f>
        <v>0</v>
      </c>
      <c r="G215" s="514">
        <v>492</v>
      </c>
      <c r="H215" s="514">
        <f t="shared" si="10"/>
        <v>0</v>
      </c>
      <c r="I215" s="514">
        <f t="shared" si="11"/>
        <v>0</v>
      </c>
      <c r="J215" s="514">
        <f t="shared" si="12"/>
        <v>0</v>
      </c>
    </row>
    <row r="216" spans="1:10" ht="13.5">
      <c r="A216" s="519">
        <v>226</v>
      </c>
      <c r="B216" s="514" t="s">
        <v>1483</v>
      </c>
      <c r="C216" s="212">
        <f>(FUE01+FUE02+FUE03)</f>
        <v>0</v>
      </c>
      <c r="D216" s="212" t="s">
        <v>1388</v>
      </c>
      <c r="E216" s="514" t="s">
        <v>1883</v>
      </c>
      <c r="F216" s="212">
        <f>(FUE05+FUE38+FUE39)</f>
        <v>0</v>
      </c>
      <c r="G216" s="514">
        <v>493</v>
      </c>
      <c r="H216" s="514">
        <f t="shared" si="10"/>
        <v>2</v>
      </c>
      <c r="I216" s="514">
        <f t="shared" si="11"/>
        <v>0</v>
      </c>
      <c r="J216" s="514">
        <f t="shared" si="12"/>
        <v>0</v>
      </c>
    </row>
    <row r="217" spans="1:10" ht="13.5">
      <c r="A217" s="519">
        <v>227</v>
      </c>
      <c r="B217" s="514" t="s">
        <v>1883</v>
      </c>
      <c r="C217" s="212">
        <f>(FUE05+FUE38+FUE39)</f>
        <v>0</v>
      </c>
      <c r="D217" s="212" t="s">
        <v>1391</v>
      </c>
      <c r="E217" s="514" t="s">
        <v>1484</v>
      </c>
      <c r="F217" s="212">
        <f>(FUE09)</f>
        <v>0</v>
      </c>
      <c r="G217" s="514">
        <v>494</v>
      </c>
      <c r="H217" s="514">
        <f t="shared" si="10"/>
        <v>0</v>
      </c>
      <c r="I217" s="514">
        <f t="shared" si="11"/>
        <v>0</v>
      </c>
      <c r="J217" s="514">
        <f t="shared" si="12"/>
        <v>0</v>
      </c>
    </row>
    <row r="218" spans="1:10" ht="13.5">
      <c r="A218" s="519">
        <v>228</v>
      </c>
      <c r="B218" s="514" t="s">
        <v>1485</v>
      </c>
      <c r="C218" s="212">
        <f>(FUE08)</f>
        <v>0</v>
      </c>
      <c r="D218" s="212" t="s">
        <v>1391</v>
      </c>
      <c r="E218" s="514" t="s">
        <v>1486</v>
      </c>
      <c r="F218" s="212">
        <f>(FUE10)</f>
        <v>0</v>
      </c>
      <c r="G218" s="514">
        <v>495</v>
      </c>
      <c r="H218" s="514">
        <f t="shared" si="10"/>
        <v>0</v>
      </c>
      <c r="I218" s="514">
        <f t="shared" si="11"/>
        <v>0</v>
      </c>
      <c r="J218" s="514">
        <f t="shared" si="12"/>
        <v>0</v>
      </c>
    </row>
    <row r="219" spans="1:10" ht="13.5">
      <c r="A219" s="519">
        <v>229</v>
      </c>
      <c r="B219" s="514" t="s">
        <v>2350</v>
      </c>
      <c r="C219" s="212">
        <f>(FUE31+FUE32)</f>
        <v>0</v>
      </c>
      <c r="D219" s="212" t="s">
        <v>1391</v>
      </c>
      <c r="E219" s="514" t="s">
        <v>1484</v>
      </c>
      <c r="F219" s="212">
        <f>(FUE09)</f>
        <v>0</v>
      </c>
      <c r="G219" s="514">
        <v>496</v>
      </c>
      <c r="H219" s="514">
        <f t="shared" si="10"/>
        <v>0</v>
      </c>
      <c r="I219" s="514">
        <f t="shared" si="11"/>
        <v>0</v>
      </c>
      <c r="J219" s="514">
        <f t="shared" si="12"/>
        <v>0</v>
      </c>
    </row>
    <row r="220" spans="1:10" ht="13.5">
      <c r="A220" s="519">
        <v>230</v>
      </c>
      <c r="B220" s="514" t="s">
        <v>1487</v>
      </c>
      <c r="C220" s="212">
        <f>(FUE24+FUE25)</f>
        <v>0</v>
      </c>
      <c r="D220" s="212" t="s">
        <v>1392</v>
      </c>
      <c r="E220" s="514" t="s">
        <v>1884</v>
      </c>
      <c r="F220" s="212">
        <f>(FUE19+FUE40+FUE41)</f>
        <v>0</v>
      </c>
      <c r="G220" s="514">
        <v>497</v>
      </c>
      <c r="H220" s="514">
        <f t="shared" si="10"/>
        <v>1</v>
      </c>
      <c r="I220" s="514">
        <f t="shared" si="11"/>
        <v>0</v>
      </c>
      <c r="J220" s="514">
        <f t="shared" si="12"/>
        <v>0</v>
      </c>
    </row>
    <row r="221" spans="1:10" ht="13.5">
      <c r="A221" s="519">
        <v>231</v>
      </c>
      <c r="B221" s="514" t="s">
        <v>2351</v>
      </c>
      <c r="C221" s="212">
        <f>(FUE43+FUE44+FUE27)</f>
        <v>0</v>
      </c>
      <c r="D221" s="212" t="s">
        <v>1392</v>
      </c>
      <c r="E221" s="514" t="s">
        <v>1488</v>
      </c>
      <c r="F221" s="212">
        <f>(FUE07)</f>
        <v>0</v>
      </c>
      <c r="G221" s="514">
        <v>498</v>
      </c>
      <c r="H221" s="514">
        <f t="shared" si="10"/>
        <v>1</v>
      </c>
      <c r="I221" s="514">
        <f t="shared" si="11"/>
        <v>0</v>
      </c>
      <c r="J221" s="514">
        <f t="shared" si="12"/>
        <v>0</v>
      </c>
    </row>
    <row r="222" spans="1:10" ht="13.5">
      <c r="A222" s="519">
        <v>232</v>
      </c>
      <c r="B222" s="514" t="s">
        <v>1489</v>
      </c>
      <c r="C222" s="212">
        <f>(FUI03)</f>
        <v>0</v>
      </c>
      <c r="D222" s="212" t="s">
        <v>1391</v>
      </c>
      <c r="E222" s="514" t="s">
        <v>1484</v>
      </c>
      <c r="F222" s="212">
        <f>(FUE09)</f>
        <v>0</v>
      </c>
      <c r="G222" s="514">
        <v>499</v>
      </c>
      <c r="H222" s="514">
        <f t="shared" si="10"/>
        <v>0</v>
      </c>
      <c r="I222" s="514">
        <f t="shared" si="11"/>
        <v>0</v>
      </c>
      <c r="J222" s="514">
        <f t="shared" si="12"/>
        <v>0</v>
      </c>
    </row>
    <row r="223" spans="1:10" ht="13.5">
      <c r="A223" s="519">
        <v>233</v>
      </c>
      <c r="B223" s="514" t="s">
        <v>1490</v>
      </c>
      <c r="C223" s="212">
        <f>(FUP26)</f>
        <v>0</v>
      </c>
      <c r="D223" s="212" t="s">
        <v>1391</v>
      </c>
      <c r="E223" s="514" t="s">
        <v>1491</v>
      </c>
      <c r="F223" s="212">
        <f>(FUP06+FUP07)</f>
        <v>0</v>
      </c>
      <c r="G223" s="514">
        <v>500</v>
      </c>
      <c r="H223" s="514">
        <f t="shared" si="10"/>
        <v>0</v>
      </c>
      <c r="I223" s="514">
        <f t="shared" si="11"/>
        <v>0</v>
      </c>
      <c r="J223" s="514">
        <f t="shared" si="12"/>
        <v>0</v>
      </c>
    </row>
    <row r="224" spans="1:10" ht="13.5">
      <c r="A224" s="519">
        <v>234</v>
      </c>
      <c r="B224" s="514" t="s">
        <v>1492</v>
      </c>
      <c r="C224" s="212">
        <f>(FUP11+FUP12+FUP15+FUP16)</f>
        <v>0</v>
      </c>
      <c r="D224" s="212" t="s">
        <v>1392</v>
      </c>
      <c r="E224" s="514" t="s">
        <v>1491</v>
      </c>
      <c r="F224" s="212">
        <f>(FUP06+FUP07)</f>
        <v>0</v>
      </c>
      <c r="G224" s="514">
        <v>501</v>
      </c>
      <c r="H224" s="514">
        <f t="shared" si="10"/>
        <v>1</v>
      </c>
      <c r="I224" s="514">
        <f t="shared" si="11"/>
        <v>0</v>
      </c>
      <c r="J224" s="514">
        <f t="shared" si="12"/>
        <v>0</v>
      </c>
    </row>
    <row r="225" spans="1:10" ht="13.5">
      <c r="A225" s="519">
        <v>235</v>
      </c>
      <c r="B225" s="514" t="s">
        <v>1502</v>
      </c>
      <c r="C225" s="212">
        <f>(FUP13+FUP14)</f>
        <v>0</v>
      </c>
      <c r="D225" s="212" t="s">
        <v>1392</v>
      </c>
      <c r="E225" s="514" t="s">
        <v>1493</v>
      </c>
      <c r="F225" s="212">
        <f>(FUP11+FUP12)</f>
        <v>0</v>
      </c>
      <c r="G225" s="514">
        <v>502</v>
      </c>
      <c r="H225" s="514">
        <f t="shared" si="10"/>
        <v>1</v>
      </c>
      <c r="I225" s="514">
        <f t="shared" si="11"/>
        <v>0</v>
      </c>
      <c r="J225" s="514">
        <f t="shared" si="12"/>
        <v>0</v>
      </c>
    </row>
    <row r="226" spans="1:10" ht="13.5">
      <c r="A226" s="519">
        <v>236</v>
      </c>
      <c r="B226" s="514" t="s">
        <v>1494</v>
      </c>
      <c r="C226" s="212">
        <f>(FUP17)</f>
        <v>0</v>
      </c>
      <c r="D226" s="212" t="s">
        <v>1391</v>
      </c>
      <c r="E226" s="514" t="s">
        <v>1495</v>
      </c>
      <c r="F226" s="212">
        <f>(FUP05)</f>
        <v>0</v>
      </c>
      <c r="G226" s="514">
        <v>503</v>
      </c>
      <c r="H226" s="514">
        <f t="shared" si="10"/>
        <v>0</v>
      </c>
      <c r="I226" s="514">
        <f t="shared" si="11"/>
        <v>0</v>
      </c>
      <c r="J226" s="514">
        <f t="shared" si="12"/>
        <v>0</v>
      </c>
    </row>
    <row r="227" spans="1:10" ht="13.5">
      <c r="A227" s="519">
        <v>237</v>
      </c>
      <c r="B227" s="514" t="s">
        <v>1496</v>
      </c>
      <c r="C227" s="212">
        <f>(FUP19)</f>
        <v>0</v>
      </c>
      <c r="D227" s="212" t="s">
        <v>1391</v>
      </c>
      <c r="E227" s="514" t="s">
        <v>1497</v>
      </c>
      <c r="F227" s="212">
        <f>(FUP09)</f>
        <v>0</v>
      </c>
      <c r="G227" s="514">
        <v>504</v>
      </c>
      <c r="H227" s="514">
        <f t="shared" si="10"/>
        <v>0</v>
      </c>
      <c r="I227" s="514">
        <f t="shared" si="11"/>
        <v>0</v>
      </c>
      <c r="J227" s="514">
        <f t="shared" si="12"/>
        <v>0</v>
      </c>
    </row>
    <row r="228" spans="1:10" ht="13.5">
      <c r="A228" s="519">
        <v>238</v>
      </c>
      <c r="B228" s="514" t="s">
        <v>2352</v>
      </c>
      <c r="C228" s="212">
        <f>(FUP20)</f>
        <v>0</v>
      </c>
      <c r="D228" s="212" t="s">
        <v>1391</v>
      </c>
      <c r="E228" s="514" t="s">
        <v>1498</v>
      </c>
      <c r="F228" s="212">
        <f>(FUP10)</f>
        <v>0</v>
      </c>
      <c r="G228" s="514">
        <v>505</v>
      </c>
      <c r="H228" s="514">
        <f t="shared" si="10"/>
        <v>0</v>
      </c>
      <c r="I228" s="514">
        <f t="shared" si="11"/>
        <v>0</v>
      </c>
      <c r="J228" s="514">
        <f t="shared" si="12"/>
        <v>0</v>
      </c>
    </row>
    <row r="229" spans="1:10" ht="13.5">
      <c r="A229" s="519">
        <v>239</v>
      </c>
      <c r="B229" s="514" t="s">
        <v>1499</v>
      </c>
      <c r="C229" s="212">
        <f>(FUP24)</f>
        <v>0</v>
      </c>
      <c r="D229" s="212" t="s">
        <v>1391</v>
      </c>
      <c r="E229" s="514" t="s">
        <v>1500</v>
      </c>
      <c r="F229" s="212">
        <f>(FUP04+FUP05+FUP06+FUP07+FUP08+FUP09+FUP10)</f>
        <v>0</v>
      </c>
      <c r="G229" s="514">
        <v>506</v>
      </c>
      <c r="H229" s="514">
        <f t="shared" si="10"/>
        <v>0</v>
      </c>
      <c r="I229" s="514">
        <f t="shared" si="11"/>
        <v>0</v>
      </c>
      <c r="J229" s="514">
        <f t="shared" si="12"/>
        <v>0</v>
      </c>
    </row>
    <row r="230" spans="1:10" ht="13.5">
      <c r="A230" s="519">
        <v>240</v>
      </c>
      <c r="B230" s="514" t="s">
        <v>1501</v>
      </c>
      <c r="C230" s="212">
        <f>(FUP25)</f>
        <v>0</v>
      </c>
      <c r="D230" s="212" t="s">
        <v>1391</v>
      </c>
      <c r="E230" s="514" t="s">
        <v>1502</v>
      </c>
      <c r="F230" s="212">
        <f>(FUP13+FUP14)</f>
        <v>0</v>
      </c>
      <c r="G230" s="514">
        <v>507</v>
      </c>
      <c r="H230" s="514">
        <f t="shared" si="10"/>
        <v>0</v>
      </c>
      <c r="I230" s="514">
        <f t="shared" si="11"/>
        <v>0</v>
      </c>
      <c r="J230" s="514">
        <f t="shared" si="12"/>
        <v>0</v>
      </c>
    </row>
    <row r="231" spans="1:10" ht="13.5">
      <c r="A231" s="519">
        <v>241</v>
      </c>
      <c r="B231" s="514" t="s">
        <v>1505</v>
      </c>
      <c r="C231" s="212">
        <f>(TPR15)</f>
        <v>0</v>
      </c>
      <c r="D231" s="212" t="s">
        <v>1391</v>
      </c>
      <c r="E231" s="514" t="s">
        <v>1506</v>
      </c>
      <c r="F231" s="212">
        <f>(TPR14)</f>
        <v>0</v>
      </c>
      <c r="G231" s="514">
        <v>508</v>
      </c>
      <c r="H231" s="514">
        <f t="shared" si="10"/>
        <v>0</v>
      </c>
      <c r="I231" s="514">
        <f t="shared" si="11"/>
        <v>0</v>
      </c>
      <c r="J231" s="514">
        <f t="shared" si="12"/>
        <v>0</v>
      </c>
    </row>
    <row r="232" spans="1:10" ht="13.5">
      <c r="A232" s="519">
        <v>242</v>
      </c>
      <c r="B232" s="514" t="s">
        <v>2197</v>
      </c>
      <c r="C232" s="212">
        <f>(FUF91)</f>
        <v>0</v>
      </c>
      <c r="D232" s="212" t="s">
        <v>1391</v>
      </c>
      <c r="E232" s="514" t="s">
        <v>2198</v>
      </c>
      <c r="F232" s="212">
        <f>(FUF52)</f>
        <v>0</v>
      </c>
      <c r="G232" s="514">
        <v>509</v>
      </c>
      <c r="H232" s="514">
        <f t="shared" si="10"/>
        <v>0</v>
      </c>
      <c r="I232" s="514">
        <f t="shared" si="11"/>
        <v>0</v>
      </c>
      <c r="J232" s="514">
        <f t="shared" si="12"/>
        <v>0</v>
      </c>
    </row>
    <row r="233" spans="1:10" ht="13.5">
      <c r="A233" s="519">
        <v>243</v>
      </c>
      <c r="B233" s="514" t="s">
        <v>2353</v>
      </c>
      <c r="C233" s="212">
        <f>(FUF92)</f>
        <v>0</v>
      </c>
      <c r="D233" s="212" t="s">
        <v>1391</v>
      </c>
      <c r="E233" s="514" t="s">
        <v>2199</v>
      </c>
      <c r="F233" s="212">
        <f>(FUF53)</f>
        <v>0</v>
      </c>
      <c r="G233" s="514">
        <v>510</v>
      </c>
      <c r="H233" s="514">
        <f t="shared" si="10"/>
        <v>0</v>
      </c>
      <c r="I233" s="514">
        <f t="shared" si="11"/>
        <v>0</v>
      </c>
      <c r="J233" s="514">
        <f t="shared" si="12"/>
        <v>0</v>
      </c>
    </row>
    <row r="234" spans="1:10" ht="13.5">
      <c r="A234" s="519">
        <v>244</v>
      </c>
      <c r="B234" s="514" t="s">
        <v>2200</v>
      </c>
      <c r="C234" s="212">
        <f>(FUF93)</f>
        <v>0</v>
      </c>
      <c r="D234" s="212" t="s">
        <v>1391</v>
      </c>
      <c r="E234" s="514" t="s">
        <v>2201</v>
      </c>
      <c r="F234" s="212">
        <f>(FUF54)</f>
        <v>0</v>
      </c>
      <c r="G234" s="514">
        <v>511</v>
      </c>
      <c r="H234" s="514">
        <f t="shared" si="10"/>
        <v>0</v>
      </c>
      <c r="I234" s="514">
        <f t="shared" si="11"/>
        <v>0</v>
      </c>
      <c r="J234" s="514">
        <f t="shared" si="12"/>
        <v>0</v>
      </c>
    </row>
    <row r="235" spans="1:10" ht="13.5">
      <c r="A235" s="519">
        <v>245</v>
      </c>
      <c r="B235" s="514" t="s">
        <v>2202</v>
      </c>
      <c r="C235" s="212">
        <f>(FUF94)</f>
        <v>0</v>
      </c>
      <c r="D235" s="212" t="s">
        <v>1391</v>
      </c>
      <c r="E235" s="514" t="s">
        <v>2203</v>
      </c>
      <c r="F235" s="212">
        <f>(FUF55)</f>
        <v>0</v>
      </c>
      <c r="G235" s="514">
        <v>512</v>
      </c>
      <c r="H235" s="514">
        <f t="shared" si="10"/>
        <v>0</v>
      </c>
      <c r="I235" s="514">
        <f t="shared" si="11"/>
        <v>0</v>
      </c>
      <c r="J235" s="514">
        <f t="shared" si="12"/>
        <v>0</v>
      </c>
    </row>
    <row r="236" spans="1:10" ht="13.5">
      <c r="A236" s="519">
        <v>246</v>
      </c>
      <c r="B236" s="514" t="s">
        <v>2204</v>
      </c>
      <c r="C236" s="212">
        <f>(FUF95)</f>
        <v>0</v>
      </c>
      <c r="D236" s="212" t="s">
        <v>1391</v>
      </c>
      <c r="E236" s="514" t="s">
        <v>2205</v>
      </c>
      <c r="F236" s="212">
        <f>(FUF56)</f>
        <v>0</v>
      </c>
      <c r="G236" s="514">
        <v>513</v>
      </c>
      <c r="H236" s="514">
        <f t="shared" si="10"/>
        <v>0</v>
      </c>
      <c r="I236" s="514">
        <f t="shared" si="11"/>
        <v>0</v>
      </c>
      <c r="J236" s="514">
        <f t="shared" si="12"/>
        <v>0</v>
      </c>
    </row>
    <row r="237" spans="1:10" ht="13.5">
      <c r="A237" s="519">
        <v>247</v>
      </c>
      <c r="B237" s="514" t="s">
        <v>2206</v>
      </c>
      <c r="C237" s="212">
        <f>(FUF96)</f>
        <v>0</v>
      </c>
      <c r="D237" s="212" t="s">
        <v>1391</v>
      </c>
      <c r="E237" s="514" t="s">
        <v>2207</v>
      </c>
      <c r="F237" s="212">
        <f>(FUF57)</f>
        <v>0</v>
      </c>
      <c r="G237" s="514">
        <v>514</v>
      </c>
      <c r="H237" s="514">
        <f t="shared" si="10"/>
        <v>0</v>
      </c>
      <c r="I237" s="514">
        <f t="shared" si="11"/>
        <v>0</v>
      </c>
      <c r="J237" s="514">
        <f t="shared" si="12"/>
        <v>0</v>
      </c>
    </row>
    <row r="238" spans="1:10" ht="13.5">
      <c r="A238" s="519">
        <v>248</v>
      </c>
      <c r="B238" s="514" t="s">
        <v>2208</v>
      </c>
      <c r="C238" s="212">
        <f>(FUF97)</f>
        <v>0</v>
      </c>
      <c r="D238" s="212" t="s">
        <v>1391</v>
      </c>
      <c r="E238" s="514" t="s">
        <v>2209</v>
      </c>
      <c r="F238" s="212">
        <f>(FUF58)</f>
        <v>0</v>
      </c>
      <c r="G238" s="514">
        <v>515</v>
      </c>
      <c r="H238" s="514">
        <f t="shared" si="10"/>
        <v>0</v>
      </c>
      <c r="I238" s="514">
        <f t="shared" si="11"/>
        <v>0</v>
      </c>
      <c r="J238" s="514">
        <f t="shared" si="12"/>
        <v>0</v>
      </c>
    </row>
    <row r="239" spans="1:10" ht="13.5">
      <c r="A239" s="519">
        <v>249</v>
      </c>
      <c r="B239" s="514" t="s">
        <v>2210</v>
      </c>
      <c r="C239" s="212">
        <f>(FUF98)</f>
        <v>0</v>
      </c>
      <c r="D239" s="212" t="s">
        <v>1391</v>
      </c>
      <c r="E239" s="514" t="s">
        <v>2211</v>
      </c>
      <c r="F239" s="212">
        <f>(FUF59)</f>
        <v>0</v>
      </c>
      <c r="G239" s="514">
        <v>516</v>
      </c>
      <c r="H239" s="514">
        <f t="shared" si="10"/>
        <v>0</v>
      </c>
      <c r="I239" s="514">
        <f t="shared" si="11"/>
        <v>0</v>
      </c>
      <c r="J239" s="514">
        <f t="shared" si="12"/>
        <v>0</v>
      </c>
    </row>
    <row r="240" spans="1:10" ht="13.5">
      <c r="A240" s="519">
        <v>250</v>
      </c>
      <c r="B240" s="514" t="s">
        <v>2212</v>
      </c>
      <c r="C240" s="212">
        <f>(FUF99)</f>
        <v>0</v>
      </c>
      <c r="D240" s="212" t="s">
        <v>1391</v>
      </c>
      <c r="E240" s="514" t="s">
        <v>2213</v>
      </c>
      <c r="F240" s="212">
        <f>(FUF60)</f>
        <v>0</v>
      </c>
      <c r="G240" s="514">
        <v>517</v>
      </c>
      <c r="H240" s="514">
        <f t="shared" si="10"/>
        <v>0</v>
      </c>
      <c r="I240" s="514">
        <f t="shared" si="11"/>
        <v>0</v>
      </c>
      <c r="J240" s="514">
        <f t="shared" si="12"/>
        <v>0</v>
      </c>
    </row>
    <row r="241" spans="1:10" ht="13.5">
      <c r="A241" s="519">
        <v>251</v>
      </c>
      <c r="B241" s="514" t="s">
        <v>2214</v>
      </c>
      <c r="C241" s="212">
        <f>(FPF01)</f>
        <v>0</v>
      </c>
      <c r="D241" s="212" t="s">
        <v>1391</v>
      </c>
      <c r="E241" s="514" t="s">
        <v>2215</v>
      </c>
      <c r="F241" s="212">
        <f>(FUF61)</f>
        <v>0</v>
      </c>
      <c r="G241" s="514">
        <v>518</v>
      </c>
      <c r="H241" s="514">
        <f t="shared" si="10"/>
        <v>0</v>
      </c>
      <c r="I241" s="514">
        <f t="shared" si="11"/>
        <v>0</v>
      </c>
      <c r="J241" s="514">
        <f t="shared" si="12"/>
        <v>0</v>
      </c>
    </row>
    <row r="242" spans="1:10" ht="13.5">
      <c r="A242" s="519">
        <v>252</v>
      </c>
      <c r="B242" s="514" t="s">
        <v>2216</v>
      </c>
      <c r="C242" s="212">
        <f>(FPF02)</f>
        <v>0</v>
      </c>
      <c r="D242" s="212" t="s">
        <v>1391</v>
      </c>
      <c r="E242" s="514" t="s">
        <v>2217</v>
      </c>
      <c r="F242" s="212">
        <f>(FUF62)</f>
        <v>0</v>
      </c>
      <c r="G242" s="514">
        <v>519</v>
      </c>
      <c r="H242" s="514">
        <f t="shared" si="10"/>
        <v>0</v>
      </c>
      <c r="I242" s="514">
        <f t="shared" si="11"/>
        <v>0</v>
      </c>
      <c r="J242" s="514">
        <f t="shared" si="12"/>
        <v>0</v>
      </c>
    </row>
    <row r="243" spans="1:10" ht="13.5">
      <c r="A243" s="519">
        <v>253</v>
      </c>
      <c r="B243" s="514" t="s">
        <v>2218</v>
      </c>
      <c r="C243" s="212">
        <f>(FPF03)</f>
        <v>0</v>
      </c>
      <c r="D243" s="212" t="s">
        <v>1391</v>
      </c>
      <c r="E243" s="514" t="s">
        <v>2219</v>
      </c>
      <c r="F243" s="212">
        <f>(FUF63)</f>
        <v>0</v>
      </c>
      <c r="G243" s="514">
        <v>520</v>
      </c>
      <c r="H243" s="514">
        <f t="shared" si="10"/>
        <v>0</v>
      </c>
      <c r="I243" s="514">
        <f t="shared" si="11"/>
        <v>0</v>
      </c>
      <c r="J243" s="514">
        <f t="shared" si="12"/>
        <v>0</v>
      </c>
    </row>
    <row r="244" spans="1:10" ht="13.5">
      <c r="A244" s="519">
        <v>254</v>
      </c>
      <c r="B244" s="514" t="s">
        <v>2220</v>
      </c>
      <c r="C244" s="212">
        <f>(FPF04)</f>
        <v>0</v>
      </c>
      <c r="D244" s="212" t="s">
        <v>1391</v>
      </c>
      <c r="E244" s="514" t="s">
        <v>2221</v>
      </c>
      <c r="F244" s="212">
        <f>(FUF64)</f>
        <v>0</v>
      </c>
      <c r="G244" s="514">
        <v>521</v>
      </c>
      <c r="H244" s="514">
        <f t="shared" si="10"/>
        <v>0</v>
      </c>
      <c r="I244" s="514">
        <f t="shared" si="11"/>
        <v>0</v>
      </c>
      <c r="J244" s="514">
        <f t="shared" si="12"/>
        <v>0</v>
      </c>
    </row>
    <row r="245" spans="1:10" ht="13.5">
      <c r="A245" s="519">
        <v>255</v>
      </c>
      <c r="B245" s="514" t="s">
        <v>2222</v>
      </c>
      <c r="C245" s="212">
        <f>(FPF05)</f>
        <v>0</v>
      </c>
      <c r="D245" s="212" t="s">
        <v>1391</v>
      </c>
      <c r="E245" s="514" t="s">
        <v>2223</v>
      </c>
      <c r="F245" s="212">
        <f>(FUF65)</f>
        <v>0</v>
      </c>
      <c r="G245" s="514">
        <v>522</v>
      </c>
      <c r="H245" s="514">
        <f t="shared" si="10"/>
        <v>0</v>
      </c>
      <c r="I245" s="514">
        <f t="shared" si="11"/>
        <v>0</v>
      </c>
      <c r="J245" s="514">
        <f t="shared" si="12"/>
        <v>0</v>
      </c>
    </row>
    <row r="246" spans="1:10" ht="13.5">
      <c r="A246" s="519">
        <v>256</v>
      </c>
      <c r="B246" s="514" t="s">
        <v>2224</v>
      </c>
      <c r="C246" s="212">
        <f>(FPF06)</f>
        <v>0</v>
      </c>
      <c r="D246" s="212" t="s">
        <v>1391</v>
      </c>
      <c r="E246" s="514" t="s">
        <v>2225</v>
      </c>
      <c r="F246" s="212">
        <f>(FUF66)</f>
        <v>0</v>
      </c>
      <c r="G246" s="514">
        <v>523</v>
      </c>
      <c r="H246" s="514">
        <f t="shared" si="10"/>
        <v>0</v>
      </c>
      <c r="I246" s="514">
        <f t="shared" si="11"/>
        <v>0</v>
      </c>
      <c r="J246" s="514">
        <f t="shared" si="12"/>
        <v>0</v>
      </c>
    </row>
    <row r="247" spans="1:10" ht="13.5">
      <c r="A247" s="519">
        <v>257</v>
      </c>
      <c r="B247" s="514" t="s">
        <v>2226</v>
      </c>
      <c r="C247" s="212">
        <f>(FPF07)</f>
        <v>0</v>
      </c>
      <c r="D247" s="212" t="s">
        <v>1391</v>
      </c>
      <c r="E247" s="514" t="s">
        <v>2227</v>
      </c>
      <c r="F247" s="212">
        <f>(FUF67)</f>
        <v>0</v>
      </c>
      <c r="G247" s="514">
        <v>524</v>
      </c>
      <c r="H247" s="514">
        <f>IF(D247="&lt;=",0,(IF(D247="&gt;=",1,2)))</f>
        <v>0</v>
      </c>
      <c r="I247" s="514">
        <f>IF(H247=2,IF(C247&lt;&gt;F247,1,0),IF(H247=0,IF(C247&gt;F247,1,0),IF(C247&lt;F247,1,0)))</f>
        <v>0</v>
      </c>
      <c r="J247" s="514">
        <f>IF(I247=1,1,0)</f>
        <v>0</v>
      </c>
    </row>
    <row r="248" spans="1:10" ht="13.5">
      <c r="A248" s="519">
        <v>258</v>
      </c>
      <c r="B248" s="514" t="s">
        <v>2228</v>
      </c>
      <c r="C248" s="212">
        <f>(FPF08)</f>
        <v>0</v>
      </c>
      <c r="D248" s="212" t="s">
        <v>1391</v>
      </c>
      <c r="E248" s="514" t="s">
        <v>2229</v>
      </c>
      <c r="F248" s="212">
        <f>(FUF68)</f>
        <v>0</v>
      </c>
      <c r="G248" s="514">
        <v>525</v>
      </c>
      <c r="H248" s="514">
        <f>IF(D248="&lt;=",0,(IF(D248="&gt;=",1,2)))</f>
        <v>0</v>
      </c>
      <c r="I248" s="514">
        <f>IF(H248=2,IF(C248&lt;&gt;F248,1,0),IF(H248=0,IF(C248&gt;F248,1,0),IF(C248&lt;F248,1,0)))</f>
        <v>0</v>
      </c>
      <c r="J248" s="514">
        <f>IF(I248=1,1,0)</f>
        <v>0</v>
      </c>
    </row>
    <row r="249" spans="1:10" ht="13.5">
      <c r="A249" s="519">
        <v>259</v>
      </c>
      <c r="B249" s="514" t="s">
        <v>2230</v>
      </c>
      <c r="C249" s="212">
        <f>(FPF09)</f>
        <v>0</v>
      </c>
      <c r="D249" s="212" t="s">
        <v>1391</v>
      </c>
      <c r="E249" s="514" t="s">
        <v>2231</v>
      </c>
      <c r="F249" s="212">
        <f>(FUF69)</f>
        <v>0</v>
      </c>
      <c r="G249" s="514">
        <v>526</v>
      </c>
      <c r="H249" s="514">
        <f>IF(D249="&lt;=",0,(IF(D249="&gt;=",1,2)))</f>
        <v>0</v>
      </c>
      <c r="I249" s="514">
        <f>IF(H249=2,IF(C249&lt;&gt;F249,1,0),IF(H249=0,IF(C249&gt;F249,1,0),IF(C249&lt;F249,1,0)))</f>
        <v>0</v>
      </c>
      <c r="J249" s="514">
        <f>IF(I249=1,1,0)</f>
        <v>0</v>
      </c>
    </row>
    <row r="250" spans="1:10" ht="13.5">
      <c r="A250" s="519">
        <v>260</v>
      </c>
      <c r="B250" s="514" t="s">
        <v>2860</v>
      </c>
      <c r="C250" s="212">
        <f>(pce08+PCE09+PCE10+PCE11)</f>
        <v>0</v>
      </c>
      <c r="D250" s="514" t="s">
        <v>2890</v>
      </c>
      <c r="E250" s="514" t="s">
        <v>1509</v>
      </c>
      <c r="F250" s="514">
        <f>(ECT01+ECT02+ECT03)</f>
        <v>0</v>
      </c>
      <c r="G250" s="514">
        <v>527</v>
      </c>
      <c r="H250" s="514">
        <f aca="true" t="shared" si="13" ref="H250:H285">IF(D250="&lt;=",0,(IF(D250="&gt;=",1,2)))</f>
        <v>2</v>
      </c>
      <c r="I250" s="514">
        <f aca="true" t="shared" si="14" ref="I250:I285">IF(H250=2,IF(C250&lt;&gt;F250,1,0),IF(H250=0,IF(C250&gt;F250,1,0),IF(C250&lt;F250,1,0)))</f>
        <v>0</v>
      </c>
      <c r="J250" s="514">
        <f aca="true" t="shared" si="15" ref="J250:J285">IF(I250=1,1,0)</f>
        <v>0</v>
      </c>
    </row>
    <row r="251" spans="1:10" ht="13.5">
      <c r="A251" s="519">
        <v>261</v>
      </c>
      <c r="B251" s="514" t="s">
        <v>2293</v>
      </c>
      <c r="C251" s="514">
        <f>(PFI12)</f>
        <v>0</v>
      </c>
      <c r="D251" s="514" t="s">
        <v>1391</v>
      </c>
      <c r="E251" s="514" t="s">
        <v>2891</v>
      </c>
      <c r="F251" s="514">
        <f>(PFU03)</f>
        <v>0</v>
      </c>
      <c r="G251" s="514">
        <v>537</v>
      </c>
      <c r="H251" s="514">
        <f t="shared" si="13"/>
        <v>0</v>
      </c>
      <c r="I251" s="514">
        <f t="shared" si="14"/>
        <v>0</v>
      </c>
      <c r="J251" s="514">
        <f t="shared" si="15"/>
        <v>0</v>
      </c>
    </row>
    <row r="252" spans="1:10" ht="13.5">
      <c r="A252" s="519">
        <v>262</v>
      </c>
      <c r="B252" s="514" t="s">
        <v>2861</v>
      </c>
      <c r="C252" s="514">
        <f>(PFI33)</f>
        <v>0</v>
      </c>
      <c r="D252" s="514" t="s">
        <v>1391</v>
      </c>
      <c r="E252" s="514" t="s">
        <v>2892</v>
      </c>
      <c r="F252" s="514">
        <f>(PFU24)</f>
        <v>0</v>
      </c>
      <c r="G252" s="514">
        <v>538</v>
      </c>
      <c r="H252" s="514">
        <f t="shared" si="13"/>
        <v>0</v>
      </c>
      <c r="I252" s="514">
        <f t="shared" si="14"/>
        <v>0</v>
      </c>
      <c r="J252" s="514">
        <f t="shared" si="15"/>
        <v>0</v>
      </c>
    </row>
    <row r="253" spans="1:10" ht="13.5">
      <c r="A253" s="519">
        <v>263</v>
      </c>
      <c r="B253" s="514" t="s">
        <v>2862</v>
      </c>
      <c r="C253" s="514">
        <f>(PFA23)</f>
        <v>0</v>
      </c>
      <c r="D253" s="514" t="s">
        <v>1391</v>
      </c>
      <c r="E253" s="514" t="s">
        <v>2893</v>
      </c>
      <c r="F253" s="514">
        <f>(PFU23)</f>
        <v>0</v>
      </c>
      <c r="G253" s="514">
        <v>539</v>
      </c>
      <c r="H253" s="514">
        <f t="shared" si="13"/>
        <v>0</v>
      </c>
      <c r="I253" s="514">
        <f t="shared" si="14"/>
        <v>0</v>
      </c>
      <c r="J253" s="514">
        <f t="shared" si="15"/>
        <v>0</v>
      </c>
    </row>
    <row r="254" spans="1:10" ht="13.5">
      <c r="A254" s="519">
        <v>264</v>
      </c>
      <c r="B254" s="514" t="s">
        <v>2863</v>
      </c>
      <c r="C254" s="514">
        <f>(PFA24)</f>
        <v>0</v>
      </c>
      <c r="D254" s="514" t="s">
        <v>1391</v>
      </c>
      <c r="E254" s="514" t="s">
        <v>2892</v>
      </c>
      <c r="F254" s="514">
        <f>(PFU24)</f>
        <v>0</v>
      </c>
      <c r="G254" s="514">
        <v>540</v>
      </c>
      <c r="H254" s="514">
        <f t="shared" si="13"/>
        <v>0</v>
      </c>
      <c r="I254" s="514">
        <f t="shared" si="14"/>
        <v>0</v>
      </c>
      <c r="J254" s="514">
        <f t="shared" si="15"/>
        <v>0</v>
      </c>
    </row>
    <row r="255" spans="1:10" ht="13.5">
      <c r="A255" s="519">
        <v>265</v>
      </c>
      <c r="B255" s="514" t="s">
        <v>2864</v>
      </c>
      <c r="C255" s="514">
        <f>(UMI23)</f>
        <v>0</v>
      </c>
      <c r="D255" s="514" t="s">
        <v>1391</v>
      </c>
      <c r="E255" s="514" t="s">
        <v>2893</v>
      </c>
      <c r="F255" s="514">
        <f>(PFU23)</f>
        <v>0</v>
      </c>
      <c r="G255" s="514">
        <v>541</v>
      </c>
      <c r="H255" s="514">
        <f t="shared" si="13"/>
        <v>0</v>
      </c>
      <c r="I255" s="514">
        <f t="shared" si="14"/>
        <v>0</v>
      </c>
      <c r="J255" s="514">
        <f t="shared" si="15"/>
        <v>0</v>
      </c>
    </row>
    <row r="256" spans="1:10" ht="13.5">
      <c r="A256" s="519">
        <v>266</v>
      </c>
      <c r="B256" s="514" t="s">
        <v>2865</v>
      </c>
      <c r="C256" s="514">
        <f>(UMI24)</f>
        <v>0</v>
      </c>
      <c r="D256" s="514" t="s">
        <v>1391</v>
      </c>
      <c r="E256" s="514" t="s">
        <v>2892</v>
      </c>
      <c r="F256" s="514">
        <f>(PFU24)</f>
        <v>0</v>
      </c>
      <c r="G256" s="514">
        <v>542</v>
      </c>
      <c r="H256" s="514">
        <f t="shared" si="13"/>
        <v>0</v>
      </c>
      <c r="I256" s="514">
        <f t="shared" si="14"/>
        <v>0</v>
      </c>
      <c r="J256" s="514">
        <f t="shared" si="15"/>
        <v>0</v>
      </c>
    </row>
    <row r="257" spans="1:10" ht="13.5">
      <c r="A257" s="519">
        <v>267</v>
      </c>
      <c r="B257" s="514" t="s">
        <v>2866</v>
      </c>
      <c r="C257" s="514">
        <f>(PFD23)</f>
        <v>0</v>
      </c>
      <c r="D257" s="514" t="s">
        <v>1391</v>
      </c>
      <c r="E257" s="514" t="s">
        <v>2893</v>
      </c>
      <c r="F257" s="514">
        <f>(PFU23)</f>
        <v>0</v>
      </c>
      <c r="G257" s="514">
        <v>543</v>
      </c>
      <c r="H257" s="514">
        <f t="shared" si="13"/>
        <v>0</v>
      </c>
      <c r="I257" s="514">
        <f t="shared" si="14"/>
        <v>0</v>
      </c>
      <c r="J257" s="514">
        <f t="shared" si="15"/>
        <v>0</v>
      </c>
    </row>
    <row r="258" spans="1:10" ht="13.5">
      <c r="A258" s="519">
        <v>268</v>
      </c>
      <c r="B258" s="514" t="s">
        <v>2867</v>
      </c>
      <c r="C258" s="514">
        <f>(PFD24)</f>
        <v>0</v>
      </c>
      <c r="D258" s="514" t="s">
        <v>1391</v>
      </c>
      <c r="E258" s="514" t="s">
        <v>2892</v>
      </c>
      <c r="F258" s="514">
        <f>(PFU24)</f>
        <v>0</v>
      </c>
      <c r="G258" s="514">
        <v>544</v>
      </c>
      <c r="H258" s="514">
        <f t="shared" si="13"/>
        <v>0</v>
      </c>
      <c r="I258" s="514">
        <f t="shared" si="14"/>
        <v>0</v>
      </c>
      <c r="J258" s="514">
        <f t="shared" si="15"/>
        <v>0</v>
      </c>
    </row>
    <row r="259" spans="1:10" ht="13.5">
      <c r="A259" s="519">
        <v>269</v>
      </c>
      <c r="B259" s="514" t="s">
        <v>2868</v>
      </c>
      <c r="C259" s="514">
        <f>(GAP32+GAP33+GAP34+GAP35+GAP36)</f>
        <v>0</v>
      </c>
      <c r="D259" s="514" t="s">
        <v>2909</v>
      </c>
      <c r="E259" s="514" t="s">
        <v>2894</v>
      </c>
      <c r="F259" s="514">
        <f>(GAP27+GAP28+GAP29+GAP30)</f>
        <v>0</v>
      </c>
      <c r="G259" s="514">
        <v>545</v>
      </c>
      <c r="H259" s="514">
        <f t="shared" si="13"/>
        <v>2</v>
      </c>
      <c r="I259" s="514">
        <f t="shared" si="14"/>
        <v>0</v>
      </c>
      <c r="J259" s="514">
        <f t="shared" si="15"/>
        <v>0</v>
      </c>
    </row>
    <row r="260" spans="1:10" ht="13.5">
      <c r="A260" s="519">
        <v>270</v>
      </c>
      <c r="B260" s="514" t="s">
        <v>2912</v>
      </c>
      <c r="C260" s="514">
        <f>(PBJ76)</f>
        <v>0</v>
      </c>
      <c r="D260" s="514" t="s">
        <v>1392</v>
      </c>
      <c r="E260" s="514" t="s">
        <v>2913</v>
      </c>
      <c r="F260" s="514">
        <f>(PBJ73+PBJ74)</f>
        <v>0</v>
      </c>
      <c r="G260" s="514">
        <v>546</v>
      </c>
      <c r="H260" s="514">
        <f t="shared" si="13"/>
        <v>1</v>
      </c>
      <c r="I260" s="514">
        <f t="shared" si="14"/>
        <v>0</v>
      </c>
      <c r="J260" s="514">
        <f t="shared" si="15"/>
        <v>0</v>
      </c>
    </row>
    <row r="261" spans="1:10" ht="13.5">
      <c r="A261" s="519">
        <v>271</v>
      </c>
      <c r="B261" s="514" t="s">
        <v>2914</v>
      </c>
      <c r="C261" s="514">
        <f>(PBJ80)</f>
        <v>0</v>
      </c>
      <c r="D261" s="514" t="s">
        <v>1392</v>
      </c>
      <c r="E261" s="514" t="s">
        <v>2915</v>
      </c>
      <c r="F261" s="514">
        <f>(PBJ77+PBJ78)</f>
        <v>0</v>
      </c>
      <c r="G261" s="514">
        <v>547</v>
      </c>
      <c r="H261" s="514">
        <f t="shared" si="13"/>
        <v>1</v>
      </c>
      <c r="I261" s="514">
        <f t="shared" si="14"/>
        <v>0</v>
      </c>
      <c r="J261" s="514">
        <f t="shared" si="15"/>
        <v>0</v>
      </c>
    </row>
    <row r="262" spans="1:10" ht="13.5">
      <c r="A262" s="519">
        <v>272</v>
      </c>
      <c r="B262" s="514" t="s">
        <v>2869</v>
      </c>
      <c r="C262" s="514">
        <f>(PRE16)</f>
        <v>0</v>
      </c>
      <c r="D262" s="514" t="s">
        <v>1391</v>
      </c>
      <c r="E262" s="514" t="s">
        <v>2895</v>
      </c>
      <c r="F262" s="514">
        <f>(PRE17)</f>
        <v>0</v>
      </c>
      <c r="G262" s="514">
        <v>548</v>
      </c>
      <c r="H262" s="514">
        <f t="shared" si="13"/>
        <v>0</v>
      </c>
      <c r="I262" s="514">
        <f t="shared" si="14"/>
        <v>0</v>
      </c>
      <c r="J262" s="514">
        <f t="shared" si="15"/>
        <v>0</v>
      </c>
    </row>
    <row r="263" spans="1:10" ht="13.5">
      <c r="A263" s="519">
        <v>273</v>
      </c>
      <c r="B263" s="514" t="s">
        <v>2870</v>
      </c>
      <c r="C263" s="514">
        <f>(PRI16)</f>
        <v>0</v>
      </c>
      <c r="D263" s="514" t="s">
        <v>1391</v>
      </c>
      <c r="E263" s="514" t="s">
        <v>2896</v>
      </c>
      <c r="F263" s="514">
        <f>(PRI17)</f>
        <v>0</v>
      </c>
      <c r="G263" s="514">
        <v>549</v>
      </c>
      <c r="H263" s="514">
        <f t="shared" si="13"/>
        <v>0</v>
      </c>
      <c r="I263" s="514">
        <f t="shared" si="14"/>
        <v>0</v>
      </c>
      <c r="J263" s="514">
        <f t="shared" si="15"/>
        <v>0</v>
      </c>
    </row>
    <row r="264" spans="1:10" ht="13.5">
      <c r="A264" s="519">
        <v>274</v>
      </c>
      <c r="B264" s="514" t="s">
        <v>2871</v>
      </c>
      <c r="C264" s="514">
        <f>(SEC16)</f>
        <v>0</v>
      </c>
      <c r="D264" s="514" t="s">
        <v>1391</v>
      </c>
      <c r="E264" s="514" t="s">
        <v>2897</v>
      </c>
      <c r="F264" s="514">
        <f>(SEC17)</f>
        <v>0</v>
      </c>
      <c r="G264" s="514">
        <v>550</v>
      </c>
      <c r="H264" s="514">
        <f t="shared" si="13"/>
        <v>0</v>
      </c>
      <c r="I264" s="514">
        <f t="shared" si="14"/>
        <v>0</v>
      </c>
      <c r="J264" s="514">
        <f t="shared" si="15"/>
        <v>0</v>
      </c>
    </row>
    <row r="265" spans="1:10" ht="13.5">
      <c r="A265" s="519">
        <v>275</v>
      </c>
      <c r="B265" s="514" t="s">
        <v>2872</v>
      </c>
      <c r="C265" s="514">
        <f>(MES05)</f>
        <v>0</v>
      </c>
      <c r="D265" s="514" t="s">
        <v>1391</v>
      </c>
      <c r="E265" s="514" t="s">
        <v>2898</v>
      </c>
      <c r="F265" s="514">
        <f>(MES06)</f>
        <v>0</v>
      </c>
      <c r="G265" s="514">
        <v>551</v>
      </c>
      <c r="H265" s="514">
        <f t="shared" si="13"/>
        <v>0</v>
      </c>
      <c r="I265" s="514">
        <f t="shared" si="14"/>
        <v>0</v>
      </c>
      <c r="J265" s="514">
        <f t="shared" si="15"/>
        <v>0</v>
      </c>
    </row>
    <row r="266" spans="1:10" ht="13.5">
      <c r="A266" s="519">
        <v>276</v>
      </c>
      <c r="B266" s="514" t="s">
        <v>2873</v>
      </c>
      <c r="C266" s="514">
        <f>(HUE14+HUE15+HUE16+HUE17+HUE18)</f>
        <v>0</v>
      </c>
      <c r="D266" s="514" t="s">
        <v>1391</v>
      </c>
      <c r="E266" s="514" t="s">
        <v>2899</v>
      </c>
      <c r="F266" s="514">
        <f>(HUE02)</f>
        <v>0</v>
      </c>
      <c r="G266" s="514">
        <v>552</v>
      </c>
      <c r="H266" s="514">
        <f t="shared" si="13"/>
        <v>0</v>
      </c>
      <c r="I266" s="514">
        <f t="shared" si="14"/>
        <v>0</v>
      </c>
      <c r="J266" s="514">
        <f t="shared" si="15"/>
        <v>0</v>
      </c>
    </row>
    <row r="267" spans="1:10" ht="13.5">
      <c r="A267" s="519">
        <v>277</v>
      </c>
      <c r="B267" s="514" t="s">
        <v>1463</v>
      </c>
      <c r="C267" s="514">
        <f>(HUE06)</f>
        <v>0</v>
      </c>
      <c r="D267" s="514" t="s">
        <v>1391</v>
      </c>
      <c r="E267" s="514" t="s">
        <v>2900</v>
      </c>
      <c r="F267" s="514">
        <f>(HUE05)</f>
        <v>0</v>
      </c>
      <c r="G267" s="514">
        <v>553</v>
      </c>
      <c r="H267" s="514">
        <f t="shared" si="13"/>
        <v>0</v>
      </c>
      <c r="I267" s="514">
        <f t="shared" si="14"/>
        <v>0</v>
      </c>
      <c r="J267" s="514">
        <f t="shared" si="15"/>
        <v>0</v>
      </c>
    </row>
    <row r="268" spans="1:10" ht="13.5">
      <c r="A268" s="519">
        <v>278</v>
      </c>
      <c r="B268" s="514" t="s">
        <v>1463</v>
      </c>
      <c r="C268" s="514">
        <f>(HUE06)</f>
        <v>0</v>
      </c>
      <c r="D268" s="514" t="s">
        <v>1392</v>
      </c>
      <c r="E268" s="514" t="s">
        <v>2901</v>
      </c>
      <c r="F268" s="514">
        <f>(HUE14+HUE15+HUE16+HUE17+HUE18)</f>
        <v>0</v>
      </c>
      <c r="G268" s="514">
        <v>554</v>
      </c>
      <c r="H268" s="514">
        <f t="shared" si="13"/>
        <v>1</v>
      </c>
      <c r="I268" s="514">
        <f t="shared" si="14"/>
        <v>0</v>
      </c>
      <c r="J268" s="514">
        <f t="shared" si="15"/>
        <v>0</v>
      </c>
    </row>
    <row r="269" spans="1:10" ht="13.5">
      <c r="A269" s="519">
        <v>279</v>
      </c>
      <c r="B269" s="514" t="s">
        <v>2874</v>
      </c>
      <c r="C269" s="514">
        <f>(FPF22)</f>
        <v>0</v>
      </c>
      <c r="D269" s="514" t="s">
        <v>1391</v>
      </c>
      <c r="E269" s="514" t="s">
        <v>2902</v>
      </c>
      <c r="F269" s="514">
        <f>(FPF20)</f>
        <v>0</v>
      </c>
      <c r="G269" s="514">
        <v>555</v>
      </c>
      <c r="H269" s="514">
        <f t="shared" si="13"/>
        <v>0</v>
      </c>
      <c r="I269" s="514">
        <f t="shared" si="14"/>
        <v>0</v>
      </c>
      <c r="J269" s="514">
        <f t="shared" si="15"/>
        <v>0</v>
      </c>
    </row>
    <row r="270" spans="1:10" ht="13.5">
      <c r="A270" s="519">
        <v>280</v>
      </c>
      <c r="B270" s="514" t="s">
        <v>2875</v>
      </c>
      <c r="C270" s="514">
        <f>(FPF23)</f>
        <v>0</v>
      </c>
      <c r="D270" s="514" t="s">
        <v>1391</v>
      </c>
      <c r="E270" s="514" t="s">
        <v>2903</v>
      </c>
      <c r="F270" s="514">
        <f>(FPF21)</f>
        <v>0</v>
      </c>
      <c r="G270" s="514">
        <v>556</v>
      </c>
      <c r="H270" s="514">
        <f t="shared" si="13"/>
        <v>0</v>
      </c>
      <c r="I270" s="514">
        <f t="shared" si="14"/>
        <v>0</v>
      </c>
      <c r="J270" s="514">
        <f t="shared" si="15"/>
        <v>0</v>
      </c>
    </row>
    <row r="271" spans="1:10" ht="13.5">
      <c r="A271" s="519">
        <v>281</v>
      </c>
      <c r="B271" s="514" t="s">
        <v>2876</v>
      </c>
      <c r="C271" s="514">
        <f>(FPF12)</f>
        <v>0</v>
      </c>
      <c r="D271" s="514" t="s">
        <v>1391</v>
      </c>
      <c r="E271" s="514" t="s">
        <v>2910</v>
      </c>
      <c r="F271" s="514">
        <f>(FUF34+FUF42+FPF10)</f>
        <v>0</v>
      </c>
      <c r="G271" s="514">
        <v>557</v>
      </c>
      <c r="H271" s="514">
        <f t="shared" si="13"/>
        <v>0</v>
      </c>
      <c r="I271" s="514">
        <f t="shared" si="14"/>
        <v>0</v>
      </c>
      <c r="J271" s="514">
        <f t="shared" si="15"/>
        <v>0</v>
      </c>
    </row>
    <row r="272" spans="1:10" ht="13.5">
      <c r="A272" s="519">
        <v>282</v>
      </c>
      <c r="B272" s="514" t="s">
        <v>2877</v>
      </c>
      <c r="C272" s="514">
        <f>(FPF13)</f>
        <v>0</v>
      </c>
      <c r="D272" s="514" t="s">
        <v>1391</v>
      </c>
      <c r="E272" s="514" t="s">
        <v>2911</v>
      </c>
      <c r="F272" s="514">
        <f>(FUF43+FUF51+FPF11)</f>
        <v>0</v>
      </c>
      <c r="G272" s="514">
        <v>558</v>
      </c>
      <c r="H272" s="514">
        <f t="shared" si="13"/>
        <v>0</v>
      </c>
      <c r="I272" s="514">
        <f t="shared" si="14"/>
        <v>0</v>
      </c>
      <c r="J272" s="514">
        <f t="shared" si="15"/>
        <v>0</v>
      </c>
    </row>
    <row r="273" spans="1:10" ht="13.5">
      <c r="A273" s="519">
        <v>283</v>
      </c>
      <c r="B273" s="514" t="s">
        <v>2878</v>
      </c>
      <c r="C273" s="514">
        <f>(FPF14)</f>
        <v>0</v>
      </c>
      <c r="D273" s="514" t="s">
        <v>1391</v>
      </c>
      <c r="E273" s="514" t="s">
        <v>2910</v>
      </c>
      <c r="F273" s="514">
        <f>(FUF34+FUF42+FPF10)</f>
        <v>0</v>
      </c>
      <c r="G273" s="514">
        <v>559</v>
      </c>
      <c r="H273" s="514">
        <f t="shared" si="13"/>
        <v>0</v>
      </c>
      <c r="I273" s="514">
        <f t="shared" si="14"/>
        <v>0</v>
      </c>
      <c r="J273" s="514">
        <f t="shared" si="15"/>
        <v>0</v>
      </c>
    </row>
    <row r="274" spans="1:10" ht="13.5">
      <c r="A274" s="519">
        <v>284</v>
      </c>
      <c r="B274" s="514" t="s">
        <v>2879</v>
      </c>
      <c r="C274" s="514">
        <f>(FPF15)</f>
        <v>0</v>
      </c>
      <c r="D274" s="514" t="s">
        <v>1391</v>
      </c>
      <c r="E274" s="514" t="s">
        <v>2911</v>
      </c>
      <c r="F274" s="514">
        <f>(FUF43+FUF51+FPF11)</f>
        <v>0</v>
      </c>
      <c r="G274" s="514">
        <v>560</v>
      </c>
      <c r="H274" s="514">
        <f t="shared" si="13"/>
        <v>0</v>
      </c>
      <c r="I274" s="514">
        <f t="shared" si="14"/>
        <v>0</v>
      </c>
      <c r="J274" s="514">
        <f t="shared" si="15"/>
        <v>0</v>
      </c>
    </row>
    <row r="275" spans="1:10" ht="13.5">
      <c r="A275" s="519">
        <v>285</v>
      </c>
      <c r="B275" s="514" t="s">
        <v>2880</v>
      </c>
      <c r="C275" s="514">
        <f>(FPF16)</f>
        <v>0</v>
      </c>
      <c r="D275" s="514" t="s">
        <v>1391</v>
      </c>
      <c r="E275" s="514" t="s">
        <v>2910</v>
      </c>
      <c r="F275" s="514">
        <f>(FUF34+FUF42+FPF10)</f>
        <v>0</v>
      </c>
      <c r="G275" s="514">
        <v>561</v>
      </c>
      <c r="H275" s="514">
        <f t="shared" si="13"/>
        <v>0</v>
      </c>
      <c r="I275" s="514">
        <f t="shared" si="14"/>
        <v>0</v>
      </c>
      <c r="J275" s="514">
        <f t="shared" si="15"/>
        <v>0</v>
      </c>
    </row>
    <row r="276" spans="1:10" ht="13.5">
      <c r="A276" s="519">
        <v>286</v>
      </c>
      <c r="B276" s="514" t="s">
        <v>2881</v>
      </c>
      <c r="C276" s="514">
        <f>(FPF17)</f>
        <v>0</v>
      </c>
      <c r="D276" s="514" t="s">
        <v>1391</v>
      </c>
      <c r="E276" s="514" t="s">
        <v>2911</v>
      </c>
      <c r="F276" s="514">
        <f>(FUF43+FUF51+FPF11)</f>
        <v>0</v>
      </c>
      <c r="G276" s="514">
        <v>562</v>
      </c>
      <c r="H276" s="514">
        <f t="shared" si="13"/>
        <v>0</v>
      </c>
      <c r="I276" s="514">
        <f t="shared" si="14"/>
        <v>0</v>
      </c>
      <c r="J276" s="514">
        <f t="shared" si="15"/>
        <v>0</v>
      </c>
    </row>
    <row r="277" spans="1:10" ht="13.5">
      <c r="A277" s="519">
        <v>287</v>
      </c>
      <c r="B277" s="514" t="s">
        <v>2882</v>
      </c>
      <c r="C277" s="514">
        <f>(FPF18)</f>
        <v>0</v>
      </c>
      <c r="D277" s="514" t="s">
        <v>1391</v>
      </c>
      <c r="E277" s="514" t="s">
        <v>2910</v>
      </c>
      <c r="F277" s="514">
        <f>(FUF34+FUF42+FPF10)</f>
        <v>0</v>
      </c>
      <c r="G277" s="514">
        <v>563</v>
      </c>
      <c r="H277" s="514">
        <f t="shared" si="13"/>
        <v>0</v>
      </c>
      <c r="I277" s="514">
        <f t="shared" si="14"/>
        <v>0</v>
      </c>
      <c r="J277" s="514">
        <f t="shared" si="15"/>
        <v>0</v>
      </c>
    </row>
    <row r="278" spans="1:10" ht="13.5">
      <c r="A278" s="519">
        <v>288</v>
      </c>
      <c r="B278" s="514" t="s">
        <v>2883</v>
      </c>
      <c r="C278" s="514">
        <f>(FPF19)</f>
        <v>0</v>
      </c>
      <c r="D278" s="514" t="s">
        <v>1391</v>
      </c>
      <c r="E278" s="514" t="s">
        <v>2911</v>
      </c>
      <c r="F278" s="514">
        <f>(FUF43+FUF51+FPF11)</f>
        <v>0</v>
      </c>
      <c r="G278" s="514">
        <v>564</v>
      </c>
      <c r="H278" s="514">
        <f t="shared" si="13"/>
        <v>0</v>
      </c>
      <c r="I278" s="514">
        <f t="shared" si="14"/>
        <v>0</v>
      </c>
      <c r="J278" s="514">
        <f t="shared" si="15"/>
        <v>0</v>
      </c>
    </row>
    <row r="279" spans="1:10" ht="13.5">
      <c r="A279" s="519">
        <v>289</v>
      </c>
      <c r="B279" s="514" t="s">
        <v>2884</v>
      </c>
      <c r="C279" s="514">
        <f>(FUE45)</f>
        <v>0</v>
      </c>
      <c r="D279" s="514" t="s">
        <v>1391</v>
      </c>
      <c r="E279" s="514" t="s">
        <v>2904</v>
      </c>
      <c r="F279" s="514">
        <f>(FUE08)</f>
        <v>0</v>
      </c>
      <c r="G279" s="514">
        <v>565</v>
      </c>
      <c r="H279" s="514">
        <f t="shared" si="13"/>
        <v>0</v>
      </c>
      <c r="I279" s="514">
        <f t="shared" si="14"/>
        <v>0</v>
      </c>
      <c r="J279" s="514">
        <f t="shared" si="15"/>
        <v>0</v>
      </c>
    </row>
    <row r="280" spans="1:10" ht="13.5">
      <c r="A280" s="519">
        <v>290</v>
      </c>
      <c r="B280" s="514" t="s">
        <v>2885</v>
      </c>
      <c r="C280" s="514">
        <f>(FUE50)</f>
        <v>0</v>
      </c>
      <c r="D280" s="514" t="s">
        <v>1391</v>
      </c>
      <c r="E280" s="514" t="s">
        <v>2905</v>
      </c>
      <c r="F280" s="514">
        <f>(FUE07)</f>
        <v>0</v>
      </c>
      <c r="G280" s="514">
        <v>566</v>
      </c>
      <c r="H280" s="514">
        <f t="shared" si="13"/>
        <v>0</v>
      </c>
      <c r="I280" s="514">
        <f t="shared" si="14"/>
        <v>0</v>
      </c>
      <c r="J280" s="514">
        <f t="shared" si="15"/>
        <v>0</v>
      </c>
    </row>
    <row r="281" spans="1:10" ht="13.5">
      <c r="A281" s="519">
        <v>291</v>
      </c>
      <c r="B281" s="514" t="s">
        <v>2886</v>
      </c>
      <c r="C281" s="514">
        <f>(FUE16)</f>
        <v>0</v>
      </c>
      <c r="D281" s="514" t="s">
        <v>1391</v>
      </c>
      <c r="E281" s="514" t="s">
        <v>2906</v>
      </c>
      <c r="F281" s="514">
        <f>(FUE19+FUE40+FUE41)</f>
        <v>0</v>
      </c>
      <c r="G281" s="514">
        <v>567</v>
      </c>
      <c r="H281" s="514">
        <f t="shared" si="13"/>
        <v>0</v>
      </c>
      <c r="I281" s="514">
        <f t="shared" si="14"/>
        <v>0</v>
      </c>
      <c r="J281" s="514">
        <f t="shared" si="15"/>
        <v>0</v>
      </c>
    </row>
    <row r="282" spans="1:10" ht="13.5">
      <c r="A282" s="519">
        <v>292</v>
      </c>
      <c r="B282" s="514" t="s">
        <v>2887</v>
      </c>
      <c r="C282" s="514">
        <f>(FUE47)</f>
        <v>0</v>
      </c>
      <c r="D282" s="514" t="s">
        <v>1391</v>
      </c>
      <c r="E282" s="514" t="s">
        <v>2906</v>
      </c>
      <c r="F282" s="514">
        <f>(FUE19+FUE40+FUE41)</f>
        <v>0</v>
      </c>
      <c r="G282" s="514">
        <v>568</v>
      </c>
      <c r="H282" s="514">
        <f t="shared" si="13"/>
        <v>0</v>
      </c>
      <c r="I282" s="514">
        <f t="shared" si="14"/>
        <v>0</v>
      </c>
      <c r="J282" s="514">
        <f t="shared" si="15"/>
        <v>0</v>
      </c>
    </row>
    <row r="283" spans="1:10" ht="13.5">
      <c r="A283" s="519">
        <v>293</v>
      </c>
      <c r="B283" s="514" t="s">
        <v>2888</v>
      </c>
      <c r="C283" s="514">
        <f>(FUP35)</f>
        <v>0</v>
      </c>
      <c r="D283" s="514" t="s">
        <v>1391</v>
      </c>
      <c r="E283" s="514" t="s">
        <v>2907</v>
      </c>
      <c r="F283" s="514">
        <f>(FUP06+FUP07)</f>
        <v>0</v>
      </c>
      <c r="G283" s="514">
        <v>569</v>
      </c>
      <c r="H283" s="514">
        <f t="shared" si="13"/>
        <v>0</v>
      </c>
      <c r="I283" s="514">
        <f t="shared" si="14"/>
        <v>0</v>
      </c>
      <c r="J283" s="514">
        <f t="shared" si="15"/>
        <v>0</v>
      </c>
    </row>
    <row r="284" spans="1:10" ht="13.5">
      <c r="A284" s="519">
        <v>294</v>
      </c>
      <c r="B284" s="514" t="s">
        <v>1490</v>
      </c>
      <c r="C284" s="514">
        <f>(FUP26)</f>
        <v>0</v>
      </c>
      <c r="D284" s="514" t="s">
        <v>1391</v>
      </c>
      <c r="E284" s="514" t="s">
        <v>2907</v>
      </c>
      <c r="F284" s="514">
        <f>(FUP06+FUP07)</f>
        <v>0</v>
      </c>
      <c r="G284" s="514">
        <v>570</v>
      </c>
      <c r="H284" s="514">
        <f t="shared" si="13"/>
        <v>0</v>
      </c>
      <c r="I284" s="514">
        <f t="shared" si="14"/>
        <v>0</v>
      </c>
      <c r="J284" s="514">
        <f t="shared" si="15"/>
        <v>0</v>
      </c>
    </row>
    <row r="285" spans="1:10" ht="13.5">
      <c r="A285" s="519">
        <v>295</v>
      </c>
      <c r="B285" s="514" t="s">
        <v>2889</v>
      </c>
      <c r="C285" s="514">
        <f>(FUE33)</f>
        <v>0</v>
      </c>
      <c r="D285" s="514" t="s">
        <v>1391</v>
      </c>
      <c r="E285" s="514" t="s">
        <v>2908</v>
      </c>
      <c r="F285" s="514">
        <f>(FUE10)</f>
        <v>0</v>
      </c>
      <c r="G285" s="514">
        <v>571</v>
      </c>
      <c r="H285" s="514">
        <f t="shared" si="13"/>
        <v>0</v>
      </c>
      <c r="I285" s="514">
        <f t="shared" si="14"/>
        <v>0</v>
      </c>
      <c r="J285" s="514">
        <f t="shared" si="15"/>
        <v>0</v>
      </c>
    </row>
    <row r="286" spans="1:10" ht="13.5">
      <c r="A286" s="519">
        <v>296</v>
      </c>
      <c r="B286" s="715" t="s">
        <v>3075</v>
      </c>
      <c r="C286" s="514">
        <f>LEI01+LEI02+LEI03+LEI04</f>
        <v>0</v>
      </c>
      <c r="D286" s="715" t="s">
        <v>1388</v>
      </c>
      <c r="E286" s="715" t="s">
        <v>3076</v>
      </c>
      <c r="F286" s="514">
        <f>LEI05+LEI06+LEI07+LEI08</f>
        <v>0</v>
      </c>
      <c r="G286" s="514">
        <v>572</v>
      </c>
      <c r="H286" s="514">
        <f>IF(D286="&lt;=",0,(IF(D286="&gt;=",1,2)))</f>
        <v>2</v>
      </c>
      <c r="I286" s="514">
        <f>IF(H286=2,IF(C286&lt;&gt;F286,1,0),IF(H286=0,IF(C286&gt;F286,1,0),IF(C286&lt;F286,1,0)))</f>
        <v>0</v>
      </c>
      <c r="J286" s="514">
        <f>IF(I286=1,1,0)</f>
        <v>0</v>
      </c>
    </row>
  </sheetData>
  <sheetProtection password="D63C" sheet="1"/>
  <mergeCells count="1">
    <mergeCell ref="C1:D1"/>
  </mergeCells>
  <conditionalFormatting sqref="C1:D1">
    <cfRule type="cellIs" priority="5" dxfId="7" operator="greaterThan" stopIfTrue="1">
      <formula>0</formula>
    </cfRule>
  </conditionalFormatting>
  <conditionalFormatting sqref="H4:H286">
    <cfRule type="cellIs" priority="2" dxfId="3" operator="equal" stopIfTrue="1">
      <formula>2</formula>
    </cfRule>
    <cfRule type="cellIs" priority="3" dxfId="2" operator="equal" stopIfTrue="1">
      <formula>1</formula>
    </cfRule>
    <cfRule type="cellIs" priority="4" dxfId="1" operator="equal" stopIfTrue="1">
      <formula>0</formula>
    </cfRule>
  </conditionalFormatting>
  <conditionalFormatting sqref="I4:I286">
    <cfRule type="cellIs" priority="1" dxfId="0" operator="equal" stopIfTrue="1">
      <formula>1</formula>
    </cfRule>
  </conditionalFormatting>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rgb="FFFF0000"/>
  </sheetPr>
  <dimension ref="A1:E1397"/>
  <sheetViews>
    <sheetView zoomScalePageLayoutView="0" workbookViewId="0" topLeftCell="A1">
      <selection activeCell="A1" sqref="A1"/>
    </sheetView>
  </sheetViews>
  <sheetFormatPr defaultColWidth="11.421875" defaultRowHeight="12.75"/>
  <cols>
    <col min="1" max="1" width="15.8515625" style="91" customWidth="1"/>
    <col min="2" max="2" width="9.8515625" style="91" customWidth="1"/>
    <col min="3" max="16384" width="11.421875" style="91" customWidth="1"/>
  </cols>
  <sheetData>
    <row r="1" spans="1:5" ht="12.75">
      <c r="A1" s="91" t="str">
        <f aca="true" t="shared" si="0" ref="A1:A60">clues</f>
        <v>CLUES200</v>
      </c>
      <c r="B1" s="53" t="s">
        <v>711</v>
      </c>
      <c r="C1" s="91">
        <f ca="1" t="shared" si="1" ref="C1:C63">INDIRECT(B1)</f>
        <v>0</v>
      </c>
      <c r="D1" s="91">
        <f aca="true" t="shared" si="2" ref="D1:D60">mes</f>
        <v>0</v>
      </c>
      <c r="E1" s="91">
        <f aca="true" t="shared" si="3" ref="E1:E60">anno</f>
        <v>2023</v>
      </c>
    </row>
    <row r="2" spans="1:5" ht="12.75">
      <c r="A2" s="91" t="str">
        <f t="shared" si="0"/>
        <v>CLUES200</v>
      </c>
      <c r="B2" s="53" t="s">
        <v>712</v>
      </c>
      <c r="C2" s="91">
        <f ca="1" t="shared" si="1"/>
        <v>0</v>
      </c>
      <c r="D2" s="91">
        <f t="shared" si="2"/>
        <v>0</v>
      </c>
      <c r="E2" s="91">
        <f t="shared" si="3"/>
        <v>2023</v>
      </c>
    </row>
    <row r="3" spans="1:5" ht="12.75">
      <c r="A3" s="91" t="str">
        <f t="shared" si="0"/>
        <v>CLUES200</v>
      </c>
      <c r="B3" s="53" t="s">
        <v>1919</v>
      </c>
      <c r="C3" s="91">
        <f ca="1" t="shared" si="1"/>
        <v>0</v>
      </c>
      <c r="D3" s="91">
        <f t="shared" si="2"/>
        <v>0</v>
      </c>
      <c r="E3" s="91">
        <f t="shared" si="3"/>
        <v>2023</v>
      </c>
    </row>
    <row r="4" spans="1:5" ht="12.75">
      <c r="A4" s="91" t="str">
        <f t="shared" si="0"/>
        <v>CLUES200</v>
      </c>
      <c r="B4" s="53" t="s">
        <v>1921</v>
      </c>
      <c r="C4" s="91">
        <f ca="1" t="shared" si="1"/>
        <v>0</v>
      </c>
      <c r="D4" s="91">
        <f t="shared" si="2"/>
        <v>0</v>
      </c>
      <c r="E4" s="91">
        <f t="shared" si="3"/>
        <v>2023</v>
      </c>
    </row>
    <row r="5" spans="1:5" ht="12.75">
      <c r="A5" s="91" t="str">
        <f t="shared" si="0"/>
        <v>CLUES200</v>
      </c>
      <c r="B5" s="53" t="s">
        <v>1923</v>
      </c>
      <c r="C5" s="91">
        <f ca="1" t="shared" si="1"/>
        <v>0</v>
      </c>
      <c r="D5" s="91">
        <f t="shared" si="2"/>
        <v>0</v>
      </c>
      <c r="E5" s="91">
        <f t="shared" si="3"/>
        <v>2023</v>
      </c>
    </row>
    <row r="6" spans="1:5" ht="12.75">
      <c r="A6" s="91" t="str">
        <f t="shared" si="0"/>
        <v>CLUES200</v>
      </c>
      <c r="B6" s="53" t="s">
        <v>1925</v>
      </c>
      <c r="C6" s="91">
        <f ca="1" t="shared" si="1"/>
        <v>0</v>
      </c>
      <c r="D6" s="91">
        <f t="shared" si="2"/>
        <v>0</v>
      </c>
      <c r="E6" s="91">
        <f t="shared" si="3"/>
        <v>2023</v>
      </c>
    </row>
    <row r="7" spans="1:5" ht="12.75">
      <c r="A7" s="91" t="str">
        <f t="shared" si="0"/>
        <v>CLUES200</v>
      </c>
      <c r="B7" s="53" t="s">
        <v>761</v>
      </c>
      <c r="C7" s="91">
        <f ca="1" t="shared" si="1"/>
        <v>0</v>
      </c>
      <c r="D7" s="91">
        <f t="shared" si="2"/>
        <v>0</v>
      </c>
      <c r="E7" s="91">
        <f t="shared" si="3"/>
        <v>2023</v>
      </c>
    </row>
    <row r="8" spans="1:5" ht="12.75">
      <c r="A8" s="91" t="str">
        <f t="shared" si="0"/>
        <v>CLUES200</v>
      </c>
      <c r="B8" s="53" t="s">
        <v>788</v>
      </c>
      <c r="C8" s="91">
        <f ca="1" t="shared" si="1"/>
        <v>0</v>
      </c>
      <c r="D8" s="91">
        <f t="shared" si="2"/>
        <v>0</v>
      </c>
      <c r="E8" s="91">
        <f t="shared" si="3"/>
        <v>2023</v>
      </c>
    </row>
    <row r="9" spans="1:5" ht="12.75">
      <c r="A9" s="91" t="str">
        <f t="shared" si="0"/>
        <v>CLUES200</v>
      </c>
      <c r="B9" s="53" t="s">
        <v>790</v>
      </c>
      <c r="C9" s="91">
        <f ca="1" t="shared" si="1"/>
        <v>0</v>
      </c>
      <c r="D9" s="91">
        <f t="shared" si="2"/>
        <v>0</v>
      </c>
      <c r="E9" s="91">
        <f t="shared" si="3"/>
        <v>2023</v>
      </c>
    </row>
    <row r="10" spans="1:5" ht="12.75">
      <c r="A10" s="91" t="str">
        <f t="shared" si="0"/>
        <v>CLUES200</v>
      </c>
      <c r="B10" s="53" t="s">
        <v>791</v>
      </c>
      <c r="C10" s="91">
        <f ca="1" t="shared" si="1"/>
        <v>0</v>
      </c>
      <c r="D10" s="91">
        <f t="shared" si="2"/>
        <v>0</v>
      </c>
      <c r="E10" s="91">
        <f t="shared" si="3"/>
        <v>2023</v>
      </c>
    </row>
    <row r="11" spans="1:5" ht="12.75">
      <c r="A11" s="91" t="str">
        <f t="shared" si="0"/>
        <v>CLUES200</v>
      </c>
      <c r="B11" s="53" t="s">
        <v>1929</v>
      </c>
      <c r="C11" s="91">
        <f ca="1" t="shared" si="1"/>
        <v>0</v>
      </c>
      <c r="D11" s="91">
        <f t="shared" si="2"/>
        <v>0</v>
      </c>
      <c r="E11" s="91">
        <f t="shared" si="3"/>
        <v>2023</v>
      </c>
    </row>
    <row r="12" spans="1:5" ht="12.75">
      <c r="A12" s="91" t="str">
        <f t="shared" si="0"/>
        <v>CLUES200</v>
      </c>
      <c r="B12" s="53" t="s">
        <v>1931</v>
      </c>
      <c r="C12" s="91">
        <f ca="1" t="shared" si="1"/>
        <v>0</v>
      </c>
      <c r="D12" s="91">
        <f t="shared" si="2"/>
        <v>0</v>
      </c>
      <c r="E12" s="91">
        <f t="shared" si="3"/>
        <v>2023</v>
      </c>
    </row>
    <row r="13" spans="1:5" ht="12.75">
      <c r="A13" s="91" t="str">
        <f t="shared" si="0"/>
        <v>CLUES200</v>
      </c>
      <c r="B13" s="53" t="s">
        <v>1933</v>
      </c>
      <c r="C13" s="91">
        <f ca="1" t="shared" si="1"/>
        <v>0</v>
      </c>
      <c r="D13" s="91">
        <f t="shared" si="2"/>
        <v>0</v>
      </c>
      <c r="E13" s="91">
        <f t="shared" si="3"/>
        <v>2023</v>
      </c>
    </row>
    <row r="14" spans="1:5" ht="12.75">
      <c r="A14" s="91" t="str">
        <f t="shared" si="0"/>
        <v>CLUES200</v>
      </c>
      <c r="B14" s="53" t="s">
        <v>792</v>
      </c>
      <c r="C14" s="91">
        <f ca="1" t="shared" si="1"/>
        <v>0</v>
      </c>
      <c r="D14" s="91">
        <f t="shared" si="2"/>
        <v>0</v>
      </c>
      <c r="E14" s="91">
        <f t="shared" si="3"/>
        <v>2023</v>
      </c>
    </row>
    <row r="15" spans="1:5" ht="12.75">
      <c r="A15" s="91" t="str">
        <f t="shared" si="0"/>
        <v>CLUES200</v>
      </c>
      <c r="B15" s="53" t="s">
        <v>793</v>
      </c>
      <c r="C15" s="91">
        <f ca="1" t="shared" si="1"/>
        <v>0</v>
      </c>
      <c r="D15" s="91">
        <f t="shared" si="2"/>
        <v>0</v>
      </c>
      <c r="E15" s="91">
        <f t="shared" si="3"/>
        <v>2023</v>
      </c>
    </row>
    <row r="16" spans="1:5" ht="12.75">
      <c r="A16" s="91" t="str">
        <f t="shared" si="0"/>
        <v>CLUES200</v>
      </c>
      <c r="B16" s="53" t="s">
        <v>794</v>
      </c>
      <c r="C16" s="91">
        <f ca="1" t="shared" si="1"/>
        <v>0</v>
      </c>
      <c r="D16" s="91">
        <f t="shared" si="2"/>
        <v>0</v>
      </c>
      <c r="E16" s="91">
        <f t="shared" si="3"/>
        <v>2023</v>
      </c>
    </row>
    <row r="17" spans="1:5" ht="12.75">
      <c r="A17" s="91" t="str">
        <f t="shared" si="0"/>
        <v>CLUES200</v>
      </c>
      <c r="B17" s="53" t="s">
        <v>1935</v>
      </c>
      <c r="C17" s="91">
        <f ca="1" t="shared" si="1"/>
        <v>0</v>
      </c>
      <c r="D17" s="91">
        <f t="shared" si="2"/>
        <v>0</v>
      </c>
      <c r="E17" s="91">
        <f t="shared" si="3"/>
        <v>2023</v>
      </c>
    </row>
    <row r="18" spans="1:5" ht="12.75">
      <c r="A18" s="91" t="str">
        <f t="shared" si="0"/>
        <v>CLUES200</v>
      </c>
      <c r="B18" s="53" t="s">
        <v>795</v>
      </c>
      <c r="C18" s="91">
        <f ca="1" t="shared" si="1"/>
        <v>0</v>
      </c>
      <c r="D18" s="91">
        <f t="shared" si="2"/>
        <v>0</v>
      </c>
      <c r="E18" s="91">
        <f t="shared" si="3"/>
        <v>2023</v>
      </c>
    </row>
    <row r="19" spans="1:5" ht="12.75">
      <c r="A19" s="91" t="str">
        <f t="shared" si="0"/>
        <v>CLUES200</v>
      </c>
      <c r="B19" s="53" t="s">
        <v>796</v>
      </c>
      <c r="C19" s="91">
        <f ca="1" t="shared" si="1"/>
        <v>0</v>
      </c>
      <c r="D19" s="91">
        <f t="shared" si="2"/>
        <v>0</v>
      </c>
      <c r="E19" s="91">
        <f t="shared" si="3"/>
        <v>2023</v>
      </c>
    </row>
    <row r="20" spans="1:5" ht="12.75">
      <c r="A20" s="91" t="str">
        <f t="shared" si="0"/>
        <v>CLUES200</v>
      </c>
      <c r="B20" s="53" t="s">
        <v>797</v>
      </c>
      <c r="C20" s="91">
        <f ca="1" t="shared" si="1"/>
        <v>0</v>
      </c>
      <c r="D20" s="91">
        <f t="shared" si="2"/>
        <v>0</v>
      </c>
      <c r="E20" s="91">
        <f t="shared" si="3"/>
        <v>2023</v>
      </c>
    </row>
    <row r="21" spans="1:5" ht="12.75">
      <c r="A21" s="91" t="str">
        <f t="shared" si="0"/>
        <v>CLUES200</v>
      </c>
      <c r="B21" s="53" t="s">
        <v>798</v>
      </c>
      <c r="C21" s="91">
        <f ca="1" t="shared" si="1"/>
        <v>0</v>
      </c>
      <c r="D21" s="91">
        <f t="shared" si="2"/>
        <v>0</v>
      </c>
      <c r="E21" s="91">
        <f t="shared" si="3"/>
        <v>2023</v>
      </c>
    </row>
    <row r="22" spans="1:5" ht="12.75">
      <c r="A22" s="91" t="str">
        <f t="shared" si="0"/>
        <v>CLUES200</v>
      </c>
      <c r="B22" s="53" t="s">
        <v>2391</v>
      </c>
      <c r="C22" s="91">
        <f ca="1" t="shared" si="1"/>
        <v>0</v>
      </c>
      <c r="D22" s="91">
        <f t="shared" si="2"/>
        <v>0</v>
      </c>
      <c r="E22" s="91">
        <f t="shared" si="3"/>
        <v>2023</v>
      </c>
    </row>
    <row r="23" spans="1:5" ht="12.75">
      <c r="A23" s="91" t="str">
        <f t="shared" si="0"/>
        <v>CLUES200</v>
      </c>
      <c r="B23" s="53" t="s">
        <v>2393</v>
      </c>
      <c r="C23" s="91">
        <f ca="1" t="shared" si="1"/>
        <v>0</v>
      </c>
      <c r="D23" s="91">
        <f t="shared" si="2"/>
        <v>0</v>
      </c>
      <c r="E23" s="91">
        <f t="shared" si="3"/>
        <v>2023</v>
      </c>
    </row>
    <row r="24" spans="1:5" ht="12.75">
      <c r="A24" s="91" t="str">
        <f t="shared" si="0"/>
        <v>CLUES200</v>
      </c>
      <c r="B24" s="53" t="s">
        <v>2395</v>
      </c>
      <c r="C24" s="91">
        <f ca="1" t="shared" si="1"/>
        <v>0</v>
      </c>
      <c r="D24" s="91">
        <f t="shared" si="2"/>
        <v>0</v>
      </c>
      <c r="E24" s="91">
        <f t="shared" si="3"/>
        <v>2023</v>
      </c>
    </row>
    <row r="25" spans="1:5" ht="12.75">
      <c r="A25" s="91" t="str">
        <f t="shared" si="0"/>
        <v>CLUES200</v>
      </c>
      <c r="B25" s="53" t="s">
        <v>2397</v>
      </c>
      <c r="C25" s="91">
        <f ca="1" t="shared" si="1"/>
        <v>0</v>
      </c>
      <c r="D25" s="91">
        <f t="shared" si="2"/>
        <v>0</v>
      </c>
      <c r="E25" s="91">
        <f t="shared" si="3"/>
        <v>2023</v>
      </c>
    </row>
    <row r="26" spans="1:5" ht="12.75">
      <c r="A26" s="91" t="str">
        <f t="shared" si="0"/>
        <v>CLUES200</v>
      </c>
      <c r="B26" s="53" t="s">
        <v>747</v>
      </c>
      <c r="C26" s="91">
        <f ca="1" t="shared" si="1"/>
        <v>0</v>
      </c>
      <c r="D26" s="91">
        <f t="shared" si="2"/>
        <v>0</v>
      </c>
      <c r="E26" s="91">
        <f t="shared" si="3"/>
        <v>2023</v>
      </c>
    </row>
    <row r="27" spans="1:5" ht="12.75">
      <c r="A27" s="91" t="str">
        <f t="shared" si="0"/>
        <v>CLUES200</v>
      </c>
      <c r="B27" s="53" t="s">
        <v>748</v>
      </c>
      <c r="C27" s="91">
        <f ca="1" t="shared" si="1"/>
        <v>0</v>
      </c>
      <c r="D27" s="91">
        <f t="shared" si="2"/>
        <v>0</v>
      </c>
      <c r="E27" s="91">
        <f t="shared" si="3"/>
        <v>2023</v>
      </c>
    </row>
    <row r="28" spans="1:5" ht="12.75">
      <c r="A28" s="91" t="str">
        <f t="shared" si="0"/>
        <v>CLUES200</v>
      </c>
      <c r="B28" s="53" t="s">
        <v>749</v>
      </c>
      <c r="C28" s="91">
        <f ca="1" t="shared" si="1"/>
        <v>0</v>
      </c>
      <c r="D28" s="91">
        <f t="shared" si="2"/>
        <v>0</v>
      </c>
      <c r="E28" s="91">
        <f t="shared" si="3"/>
        <v>2023</v>
      </c>
    </row>
    <row r="29" spans="1:5" ht="12.75">
      <c r="A29" s="91" t="str">
        <f t="shared" si="0"/>
        <v>CLUES200</v>
      </c>
      <c r="B29" s="53" t="s">
        <v>750</v>
      </c>
      <c r="C29" s="91">
        <f ca="1" t="shared" si="1"/>
        <v>0</v>
      </c>
      <c r="D29" s="91">
        <f t="shared" si="2"/>
        <v>0</v>
      </c>
      <c r="E29" s="91">
        <f t="shared" si="3"/>
        <v>2023</v>
      </c>
    </row>
    <row r="30" spans="1:5" ht="12.75">
      <c r="A30" s="91" t="str">
        <f t="shared" si="0"/>
        <v>CLUES200</v>
      </c>
      <c r="B30" s="53" t="s">
        <v>751</v>
      </c>
      <c r="C30" s="91">
        <f ca="1" t="shared" si="1"/>
        <v>0</v>
      </c>
      <c r="D30" s="91">
        <f t="shared" si="2"/>
        <v>0</v>
      </c>
      <c r="E30" s="91">
        <f t="shared" si="3"/>
        <v>2023</v>
      </c>
    </row>
    <row r="31" spans="1:5" ht="12.75">
      <c r="A31" s="91" t="str">
        <f t="shared" si="0"/>
        <v>CLUES200</v>
      </c>
      <c r="B31" s="53" t="s">
        <v>752</v>
      </c>
      <c r="C31" s="91">
        <f ca="1" t="shared" si="1"/>
        <v>0</v>
      </c>
      <c r="D31" s="91">
        <f t="shared" si="2"/>
        <v>0</v>
      </c>
      <c r="E31" s="91">
        <f t="shared" si="3"/>
        <v>2023</v>
      </c>
    </row>
    <row r="32" spans="1:5" ht="12.75">
      <c r="A32" s="91" t="str">
        <f t="shared" si="0"/>
        <v>CLUES200</v>
      </c>
      <c r="B32" s="53" t="s">
        <v>800</v>
      </c>
      <c r="C32" s="91">
        <f ca="1" t="shared" si="1"/>
        <v>0</v>
      </c>
      <c r="D32" s="91">
        <f t="shared" si="2"/>
        <v>0</v>
      </c>
      <c r="E32" s="91">
        <f t="shared" si="3"/>
        <v>2023</v>
      </c>
    </row>
    <row r="33" spans="1:5" ht="12.75">
      <c r="A33" s="91" t="str">
        <f t="shared" si="0"/>
        <v>CLUES200</v>
      </c>
      <c r="B33" s="53" t="s">
        <v>801</v>
      </c>
      <c r="C33" s="91">
        <f ca="1" t="shared" si="1"/>
        <v>0</v>
      </c>
      <c r="D33" s="91">
        <f t="shared" si="2"/>
        <v>0</v>
      </c>
      <c r="E33" s="91">
        <f t="shared" si="3"/>
        <v>2023</v>
      </c>
    </row>
    <row r="34" spans="1:5" ht="12.75">
      <c r="A34" s="91" t="str">
        <f t="shared" si="0"/>
        <v>CLUES200</v>
      </c>
      <c r="B34" s="53" t="s">
        <v>802</v>
      </c>
      <c r="C34" s="91">
        <f ca="1" t="shared" si="1"/>
        <v>0</v>
      </c>
      <c r="D34" s="91">
        <f t="shared" si="2"/>
        <v>0</v>
      </c>
      <c r="E34" s="91">
        <f t="shared" si="3"/>
        <v>2023</v>
      </c>
    </row>
    <row r="35" spans="1:5" ht="12.75">
      <c r="A35" s="91" t="str">
        <f t="shared" si="0"/>
        <v>CLUES200</v>
      </c>
      <c r="B35" s="53" t="s">
        <v>803</v>
      </c>
      <c r="C35" s="91">
        <f ca="1" t="shared" si="1"/>
        <v>0</v>
      </c>
      <c r="D35" s="91">
        <f t="shared" si="2"/>
        <v>0</v>
      </c>
      <c r="E35" s="91">
        <f t="shared" si="3"/>
        <v>2023</v>
      </c>
    </row>
    <row r="36" spans="1:5" ht="12.75">
      <c r="A36" s="91" t="str">
        <f t="shared" si="0"/>
        <v>CLUES200</v>
      </c>
      <c r="B36" s="53" t="s">
        <v>753</v>
      </c>
      <c r="C36" s="91">
        <f ca="1" t="shared" si="1"/>
        <v>0</v>
      </c>
      <c r="D36" s="91">
        <f t="shared" si="2"/>
        <v>0</v>
      </c>
      <c r="E36" s="91">
        <f t="shared" si="3"/>
        <v>2023</v>
      </c>
    </row>
    <row r="37" spans="1:5" ht="12.75">
      <c r="A37" s="91" t="str">
        <f t="shared" si="0"/>
        <v>CLUES200</v>
      </c>
      <c r="B37" s="53" t="s">
        <v>754</v>
      </c>
      <c r="C37" s="91">
        <f ca="1" t="shared" si="1"/>
        <v>0</v>
      </c>
      <c r="D37" s="91">
        <f t="shared" si="2"/>
        <v>0</v>
      </c>
      <c r="E37" s="91">
        <f t="shared" si="3"/>
        <v>2023</v>
      </c>
    </row>
    <row r="38" spans="1:5" ht="12.75">
      <c r="A38" s="91" t="str">
        <f t="shared" si="0"/>
        <v>CLUES200</v>
      </c>
      <c r="B38" s="53" t="s">
        <v>755</v>
      </c>
      <c r="C38" s="91">
        <f ca="1" t="shared" si="1"/>
        <v>0</v>
      </c>
      <c r="D38" s="91">
        <f t="shared" si="2"/>
        <v>0</v>
      </c>
      <c r="E38" s="91">
        <f t="shared" si="3"/>
        <v>2023</v>
      </c>
    </row>
    <row r="39" spans="1:5" ht="12.75">
      <c r="A39" s="91" t="str">
        <f t="shared" si="0"/>
        <v>CLUES200</v>
      </c>
      <c r="B39" s="53" t="s">
        <v>756</v>
      </c>
      <c r="C39" s="91">
        <f ca="1" t="shared" si="1"/>
        <v>0</v>
      </c>
      <c r="D39" s="91">
        <f t="shared" si="2"/>
        <v>0</v>
      </c>
      <c r="E39" s="91">
        <f t="shared" si="3"/>
        <v>2023</v>
      </c>
    </row>
    <row r="40" spans="1:5" ht="12.75">
      <c r="A40" s="91" t="str">
        <f t="shared" si="0"/>
        <v>CLUES200</v>
      </c>
      <c r="B40" s="53" t="s">
        <v>757</v>
      </c>
      <c r="C40" s="91">
        <f ca="1" t="shared" si="1"/>
        <v>0</v>
      </c>
      <c r="D40" s="91">
        <f t="shared" si="2"/>
        <v>0</v>
      </c>
      <c r="E40" s="91">
        <f t="shared" si="3"/>
        <v>2023</v>
      </c>
    </row>
    <row r="41" spans="1:5" ht="12.75">
      <c r="A41" s="91" t="str">
        <f t="shared" si="0"/>
        <v>CLUES200</v>
      </c>
      <c r="B41" s="53" t="s">
        <v>758</v>
      </c>
      <c r="C41" s="91">
        <f ca="1" t="shared" si="1"/>
        <v>0</v>
      </c>
      <c r="D41" s="91">
        <f t="shared" si="2"/>
        <v>0</v>
      </c>
      <c r="E41" s="91">
        <f t="shared" si="3"/>
        <v>2023</v>
      </c>
    </row>
    <row r="42" spans="1:5" ht="12.75">
      <c r="A42" s="91" t="str">
        <f t="shared" si="0"/>
        <v>CLUES200</v>
      </c>
      <c r="B42" s="53" t="s">
        <v>804</v>
      </c>
      <c r="C42" s="91">
        <f ca="1" t="shared" si="1"/>
        <v>0</v>
      </c>
      <c r="D42" s="91">
        <f t="shared" si="2"/>
        <v>0</v>
      </c>
      <c r="E42" s="91">
        <f t="shared" si="3"/>
        <v>2023</v>
      </c>
    </row>
    <row r="43" spans="1:5" ht="12.75">
      <c r="A43" s="91" t="str">
        <f t="shared" si="0"/>
        <v>CLUES200</v>
      </c>
      <c r="B43" s="53" t="s">
        <v>805</v>
      </c>
      <c r="C43" s="91">
        <f ca="1" t="shared" si="1"/>
        <v>0</v>
      </c>
      <c r="D43" s="91">
        <f t="shared" si="2"/>
        <v>0</v>
      </c>
      <c r="E43" s="91">
        <f t="shared" si="3"/>
        <v>2023</v>
      </c>
    </row>
    <row r="44" spans="1:5" ht="12.75">
      <c r="A44" s="91" t="str">
        <f t="shared" si="0"/>
        <v>CLUES200</v>
      </c>
      <c r="B44" s="53" t="s">
        <v>806</v>
      </c>
      <c r="C44" s="91">
        <f ca="1" t="shared" si="1"/>
        <v>0</v>
      </c>
      <c r="D44" s="91">
        <f t="shared" si="2"/>
        <v>0</v>
      </c>
      <c r="E44" s="91">
        <f t="shared" si="3"/>
        <v>2023</v>
      </c>
    </row>
    <row r="45" spans="1:5" ht="12.75">
      <c r="A45" s="91" t="str">
        <f t="shared" si="0"/>
        <v>CLUES200</v>
      </c>
      <c r="B45" s="53" t="s">
        <v>807</v>
      </c>
      <c r="C45" s="91">
        <f ca="1" t="shared" si="1"/>
        <v>0</v>
      </c>
      <c r="D45" s="91">
        <f t="shared" si="2"/>
        <v>0</v>
      </c>
      <c r="E45" s="91">
        <f t="shared" si="3"/>
        <v>2023</v>
      </c>
    </row>
    <row r="46" spans="1:5" ht="12.75">
      <c r="A46" s="91" t="str">
        <f t="shared" si="0"/>
        <v>CLUES200</v>
      </c>
      <c r="B46" s="53" t="s">
        <v>759</v>
      </c>
      <c r="C46" s="91">
        <f ca="1" t="shared" si="1"/>
        <v>0</v>
      </c>
      <c r="D46" s="91">
        <f t="shared" si="2"/>
        <v>0</v>
      </c>
      <c r="E46" s="91">
        <f t="shared" si="3"/>
        <v>2023</v>
      </c>
    </row>
    <row r="47" spans="1:5" ht="12.75">
      <c r="A47" s="91" t="str">
        <f t="shared" si="0"/>
        <v>CLUES200</v>
      </c>
      <c r="B47" s="53" t="s">
        <v>760</v>
      </c>
      <c r="C47" s="91">
        <f ca="1" t="shared" si="1"/>
        <v>0</v>
      </c>
      <c r="D47" s="91">
        <f t="shared" si="2"/>
        <v>0</v>
      </c>
      <c r="E47" s="91">
        <f t="shared" si="3"/>
        <v>2023</v>
      </c>
    </row>
    <row r="48" spans="1:5" ht="12.75">
      <c r="A48" s="91" t="str">
        <f t="shared" si="0"/>
        <v>CLUES200</v>
      </c>
      <c r="B48" s="53" t="s">
        <v>809</v>
      </c>
      <c r="C48" s="91">
        <f ca="1" t="shared" si="1"/>
        <v>0</v>
      </c>
      <c r="D48" s="91">
        <f t="shared" si="2"/>
        <v>0</v>
      </c>
      <c r="E48" s="91">
        <f t="shared" si="3"/>
        <v>2023</v>
      </c>
    </row>
    <row r="49" spans="1:5" ht="12.75">
      <c r="A49" s="91" t="str">
        <f t="shared" si="0"/>
        <v>CLUES200</v>
      </c>
      <c r="B49" s="529" t="s">
        <v>810</v>
      </c>
      <c r="C49" s="91">
        <f ca="1" t="shared" si="1"/>
        <v>0</v>
      </c>
      <c r="D49" s="91">
        <f t="shared" si="2"/>
        <v>0</v>
      </c>
      <c r="E49" s="91">
        <f t="shared" si="3"/>
        <v>2023</v>
      </c>
    </row>
    <row r="50" spans="1:5" ht="12.75">
      <c r="A50" s="91" t="str">
        <f t="shared" si="0"/>
        <v>CLUES200</v>
      </c>
      <c r="B50" s="53" t="s">
        <v>811</v>
      </c>
      <c r="C50" s="91">
        <f ca="1" t="shared" si="1"/>
        <v>0</v>
      </c>
      <c r="D50" s="91">
        <f t="shared" si="2"/>
        <v>0</v>
      </c>
      <c r="E50" s="91">
        <f t="shared" si="3"/>
        <v>2023</v>
      </c>
    </row>
    <row r="51" spans="1:5" ht="12.75">
      <c r="A51" s="91" t="str">
        <f t="shared" si="0"/>
        <v>CLUES200</v>
      </c>
      <c r="B51" s="53" t="s">
        <v>812</v>
      </c>
      <c r="C51" s="91">
        <f ca="1" t="shared" si="1"/>
        <v>0</v>
      </c>
      <c r="D51" s="91">
        <f t="shared" si="2"/>
        <v>0</v>
      </c>
      <c r="E51" s="91">
        <f t="shared" si="3"/>
        <v>2023</v>
      </c>
    </row>
    <row r="52" spans="1:5" ht="12.75">
      <c r="A52" s="91" t="str">
        <f t="shared" si="0"/>
        <v>CLUES200</v>
      </c>
      <c r="B52" s="53" t="s">
        <v>813</v>
      </c>
      <c r="C52" s="91">
        <f ca="1" t="shared" si="1"/>
        <v>0</v>
      </c>
      <c r="D52" s="91">
        <f t="shared" si="2"/>
        <v>0</v>
      </c>
      <c r="E52" s="91">
        <f t="shared" si="3"/>
        <v>2023</v>
      </c>
    </row>
    <row r="53" spans="1:5" ht="12.75">
      <c r="A53" s="91" t="str">
        <f t="shared" si="0"/>
        <v>CLUES200</v>
      </c>
      <c r="B53" s="53" t="s">
        <v>713</v>
      </c>
      <c r="C53" s="91">
        <f ca="1" t="shared" si="1"/>
        <v>0</v>
      </c>
      <c r="D53" s="91">
        <f t="shared" si="2"/>
        <v>0</v>
      </c>
      <c r="E53" s="91">
        <f t="shared" si="3"/>
        <v>2023</v>
      </c>
    </row>
    <row r="54" spans="1:5" ht="12.75">
      <c r="A54" s="91" t="str">
        <f t="shared" si="0"/>
        <v>CLUES200</v>
      </c>
      <c r="B54" s="53" t="s">
        <v>714</v>
      </c>
      <c r="C54" s="91">
        <f ca="1" t="shared" si="1"/>
        <v>0</v>
      </c>
      <c r="D54" s="91">
        <f t="shared" si="2"/>
        <v>0</v>
      </c>
      <c r="E54" s="91">
        <f t="shared" si="3"/>
        <v>2023</v>
      </c>
    </row>
    <row r="55" spans="1:5" ht="12.75">
      <c r="A55" s="91" t="str">
        <f t="shared" si="0"/>
        <v>CLUES200</v>
      </c>
      <c r="B55" s="53" t="s">
        <v>715</v>
      </c>
      <c r="C55" s="91">
        <f ca="1" t="shared" si="1"/>
        <v>0</v>
      </c>
      <c r="D55" s="91">
        <f t="shared" si="2"/>
        <v>0</v>
      </c>
      <c r="E55" s="91">
        <f t="shared" si="3"/>
        <v>2023</v>
      </c>
    </row>
    <row r="56" spans="1:5" ht="12.75">
      <c r="A56" s="91" t="str">
        <f t="shared" si="0"/>
        <v>CLUES200</v>
      </c>
      <c r="B56" s="53" t="s">
        <v>817</v>
      </c>
      <c r="C56" s="91">
        <f ca="1" t="shared" si="1"/>
        <v>0</v>
      </c>
      <c r="D56" s="91">
        <f t="shared" si="2"/>
        <v>0</v>
      </c>
      <c r="E56" s="91">
        <f t="shared" si="3"/>
        <v>2023</v>
      </c>
    </row>
    <row r="57" spans="1:5" ht="12.75">
      <c r="A57" s="91" t="str">
        <f t="shared" si="0"/>
        <v>CLUES200</v>
      </c>
      <c r="B57" s="53" t="s">
        <v>819</v>
      </c>
      <c r="C57" s="91">
        <f ca="1" t="shared" si="1"/>
        <v>0</v>
      </c>
      <c r="D57" s="91">
        <f t="shared" si="2"/>
        <v>0</v>
      </c>
      <c r="E57" s="91">
        <f t="shared" si="3"/>
        <v>2023</v>
      </c>
    </row>
    <row r="58" spans="1:5" ht="12.75">
      <c r="A58" s="91" t="str">
        <f t="shared" si="0"/>
        <v>CLUES200</v>
      </c>
      <c r="B58" s="53" t="s">
        <v>820</v>
      </c>
      <c r="C58" s="91">
        <f ca="1" t="shared" si="1"/>
        <v>0</v>
      </c>
      <c r="D58" s="91">
        <f t="shared" si="2"/>
        <v>0</v>
      </c>
      <c r="E58" s="91">
        <f t="shared" si="3"/>
        <v>2023</v>
      </c>
    </row>
    <row r="59" spans="1:5" ht="12.75">
      <c r="A59" s="91" t="str">
        <f t="shared" si="0"/>
        <v>CLUES200</v>
      </c>
      <c r="B59" s="53" t="s">
        <v>822</v>
      </c>
      <c r="C59" s="91">
        <f ca="1" t="shared" si="1"/>
        <v>0</v>
      </c>
      <c r="D59" s="91">
        <f t="shared" si="2"/>
        <v>0</v>
      </c>
      <c r="E59" s="91">
        <f t="shared" si="3"/>
        <v>2023</v>
      </c>
    </row>
    <row r="60" spans="1:5" ht="12.75">
      <c r="A60" s="91" t="str">
        <f t="shared" si="0"/>
        <v>CLUES200</v>
      </c>
      <c r="B60" s="53" t="s">
        <v>823</v>
      </c>
      <c r="C60" s="91">
        <f ca="1" t="shared" si="1"/>
        <v>0</v>
      </c>
      <c r="D60" s="91">
        <f t="shared" si="2"/>
        <v>0</v>
      </c>
      <c r="E60" s="91">
        <f t="shared" si="3"/>
        <v>2023</v>
      </c>
    </row>
    <row r="61" spans="1:5" ht="12.75">
      <c r="A61" s="91" t="str">
        <f aca="true" t="shared" si="4" ref="A61:A121">clues</f>
        <v>CLUES200</v>
      </c>
      <c r="B61" s="53" t="s">
        <v>716</v>
      </c>
      <c r="C61" s="91">
        <f ca="1" t="shared" si="1"/>
        <v>0</v>
      </c>
      <c r="D61" s="91">
        <f aca="true" t="shared" si="5" ref="D61:D121">mes</f>
        <v>0</v>
      </c>
      <c r="E61" s="91">
        <f aca="true" t="shared" si="6" ref="E61:E121">anno</f>
        <v>2023</v>
      </c>
    </row>
    <row r="62" spans="1:5" ht="12.75">
      <c r="A62" s="91" t="str">
        <f t="shared" si="4"/>
        <v>CLUES200</v>
      </c>
      <c r="B62" s="53" t="s">
        <v>717</v>
      </c>
      <c r="C62" s="91">
        <f ca="1" t="shared" si="1"/>
        <v>0</v>
      </c>
      <c r="D62" s="91">
        <f t="shared" si="5"/>
        <v>0</v>
      </c>
      <c r="E62" s="91">
        <f t="shared" si="6"/>
        <v>2023</v>
      </c>
    </row>
    <row r="63" spans="1:5" ht="12.75">
      <c r="A63" s="91" t="str">
        <f t="shared" si="4"/>
        <v>CLUES200</v>
      </c>
      <c r="B63" s="53" t="s">
        <v>718</v>
      </c>
      <c r="C63" s="91">
        <f ca="1" t="shared" si="1"/>
        <v>0</v>
      </c>
      <c r="D63" s="91">
        <f t="shared" si="5"/>
        <v>0</v>
      </c>
      <c r="E63" s="91">
        <f t="shared" si="6"/>
        <v>2023</v>
      </c>
    </row>
    <row r="64" spans="1:5" ht="12.75">
      <c r="A64" s="91" t="str">
        <f t="shared" si="4"/>
        <v>CLUES200</v>
      </c>
      <c r="B64" s="53" t="s">
        <v>824</v>
      </c>
      <c r="C64" s="91">
        <f ca="1" t="shared" si="7" ref="C64:C115">INDIRECT(B64)</f>
        <v>0</v>
      </c>
      <c r="D64" s="91">
        <f t="shared" si="5"/>
        <v>0</v>
      </c>
      <c r="E64" s="91">
        <f t="shared" si="6"/>
        <v>2023</v>
      </c>
    </row>
    <row r="65" spans="1:5" ht="12.75">
      <c r="A65" s="91" t="str">
        <f t="shared" si="4"/>
        <v>CLUES200</v>
      </c>
      <c r="B65" s="53" t="s">
        <v>75</v>
      </c>
      <c r="C65" s="91">
        <f ca="1" t="shared" si="7"/>
        <v>0</v>
      </c>
      <c r="D65" s="91">
        <f t="shared" si="5"/>
        <v>0</v>
      </c>
      <c r="E65" s="91">
        <f t="shared" si="6"/>
        <v>2023</v>
      </c>
    </row>
    <row r="66" spans="1:5" ht="12.75">
      <c r="A66" s="91" t="str">
        <f t="shared" si="4"/>
        <v>CLUES200</v>
      </c>
      <c r="B66" s="53" t="s">
        <v>77</v>
      </c>
      <c r="C66" s="91">
        <f ca="1" t="shared" si="7"/>
        <v>0</v>
      </c>
      <c r="D66" s="91">
        <f t="shared" si="5"/>
        <v>0</v>
      </c>
      <c r="E66" s="91">
        <f t="shared" si="6"/>
        <v>2023</v>
      </c>
    </row>
    <row r="67" spans="1:5" ht="12.75">
      <c r="A67" s="91" t="str">
        <f t="shared" si="4"/>
        <v>CLUES200</v>
      </c>
      <c r="B67" s="53" t="s">
        <v>80</v>
      </c>
      <c r="C67" s="91">
        <f ca="1" t="shared" si="7"/>
        <v>0</v>
      </c>
      <c r="D67" s="91">
        <f t="shared" si="5"/>
        <v>0</v>
      </c>
      <c r="E67" s="91">
        <f t="shared" si="6"/>
        <v>2023</v>
      </c>
    </row>
    <row r="68" spans="1:5" ht="12.75">
      <c r="A68" s="91" t="str">
        <f t="shared" si="4"/>
        <v>CLUES200</v>
      </c>
      <c r="B68" s="53" t="s">
        <v>82</v>
      </c>
      <c r="C68" s="91">
        <f ca="1" t="shared" si="7"/>
        <v>0</v>
      </c>
      <c r="D68" s="91">
        <f t="shared" si="5"/>
        <v>0</v>
      </c>
      <c r="E68" s="91">
        <f t="shared" si="6"/>
        <v>2023</v>
      </c>
    </row>
    <row r="69" spans="1:5" ht="12.75">
      <c r="A69" s="91" t="str">
        <f t="shared" si="4"/>
        <v>CLUES200</v>
      </c>
      <c r="B69" s="53" t="s">
        <v>85</v>
      </c>
      <c r="C69" s="91">
        <f ca="1" t="shared" si="7"/>
        <v>0</v>
      </c>
      <c r="D69" s="91">
        <f t="shared" si="5"/>
        <v>0</v>
      </c>
      <c r="E69" s="91">
        <f t="shared" si="6"/>
        <v>2023</v>
      </c>
    </row>
    <row r="70" spans="1:5" ht="12.75">
      <c r="A70" s="91" t="str">
        <f t="shared" si="4"/>
        <v>CLUES200</v>
      </c>
      <c r="B70" s="53" t="s">
        <v>87</v>
      </c>
      <c r="C70" s="91">
        <f ca="1" t="shared" si="7"/>
        <v>0</v>
      </c>
      <c r="D70" s="91">
        <f t="shared" si="5"/>
        <v>0</v>
      </c>
      <c r="E70" s="91">
        <f t="shared" si="6"/>
        <v>2023</v>
      </c>
    </row>
    <row r="71" spans="1:5" ht="12.75">
      <c r="A71" s="91" t="str">
        <f t="shared" si="4"/>
        <v>CLUES200</v>
      </c>
      <c r="B71" s="53" t="s">
        <v>89</v>
      </c>
      <c r="C71" s="91">
        <f ca="1" t="shared" si="7"/>
        <v>0</v>
      </c>
      <c r="D71" s="91">
        <f t="shared" si="5"/>
        <v>0</v>
      </c>
      <c r="E71" s="91">
        <f t="shared" si="6"/>
        <v>2023</v>
      </c>
    </row>
    <row r="72" spans="1:5" ht="12.75">
      <c r="A72" s="91" t="str">
        <f t="shared" si="4"/>
        <v>CLUES200</v>
      </c>
      <c r="B72" s="53" t="s">
        <v>91</v>
      </c>
      <c r="C72" s="91">
        <f ca="1" t="shared" si="7"/>
        <v>0</v>
      </c>
      <c r="D72" s="91">
        <f t="shared" si="5"/>
        <v>0</v>
      </c>
      <c r="E72" s="91">
        <f t="shared" si="6"/>
        <v>2023</v>
      </c>
    </row>
    <row r="73" spans="1:5" ht="12.75">
      <c r="A73" s="91" t="str">
        <f t="shared" si="4"/>
        <v>CLUES200</v>
      </c>
      <c r="B73" s="53" t="s">
        <v>94</v>
      </c>
      <c r="C73" s="91">
        <f ca="1" t="shared" si="7"/>
        <v>0</v>
      </c>
      <c r="D73" s="91">
        <f t="shared" si="5"/>
        <v>0</v>
      </c>
      <c r="E73" s="91">
        <f t="shared" si="6"/>
        <v>2023</v>
      </c>
    </row>
    <row r="74" spans="1:5" ht="12.75">
      <c r="A74" s="91" t="str">
        <f t="shared" si="4"/>
        <v>CLUES200</v>
      </c>
      <c r="B74" s="53" t="s">
        <v>96</v>
      </c>
      <c r="C74" s="91">
        <f ca="1" t="shared" si="7"/>
        <v>0</v>
      </c>
      <c r="D74" s="91">
        <f t="shared" si="5"/>
        <v>0</v>
      </c>
      <c r="E74" s="91">
        <f t="shared" si="6"/>
        <v>2023</v>
      </c>
    </row>
    <row r="75" spans="1:5" ht="12.75">
      <c r="A75" s="91" t="str">
        <f t="shared" si="4"/>
        <v>CLUES200</v>
      </c>
      <c r="B75" s="53" t="s">
        <v>99</v>
      </c>
      <c r="C75" s="91">
        <f ca="1" t="shared" si="7"/>
        <v>0</v>
      </c>
      <c r="D75" s="91">
        <f t="shared" si="5"/>
        <v>0</v>
      </c>
      <c r="E75" s="91">
        <f t="shared" si="6"/>
        <v>2023</v>
      </c>
    </row>
    <row r="76" spans="1:5" ht="12.75">
      <c r="A76" s="91" t="str">
        <f t="shared" si="4"/>
        <v>CLUES200</v>
      </c>
      <c r="B76" s="53" t="s">
        <v>101</v>
      </c>
      <c r="C76" s="91">
        <f ca="1" t="shared" si="7"/>
        <v>0</v>
      </c>
      <c r="D76" s="91">
        <f t="shared" si="5"/>
        <v>0</v>
      </c>
      <c r="E76" s="91">
        <f t="shared" si="6"/>
        <v>2023</v>
      </c>
    </row>
    <row r="77" spans="1:5" ht="12.75">
      <c r="A77" s="91" t="str">
        <f t="shared" si="4"/>
        <v>CLUES200</v>
      </c>
      <c r="B77" s="53" t="s">
        <v>104</v>
      </c>
      <c r="C77" s="91">
        <f ca="1" t="shared" si="7"/>
        <v>0</v>
      </c>
      <c r="D77" s="91">
        <f t="shared" si="5"/>
        <v>0</v>
      </c>
      <c r="E77" s="91">
        <f t="shared" si="6"/>
        <v>2023</v>
      </c>
    </row>
    <row r="78" spans="1:5" ht="12.75">
      <c r="A78" s="91" t="str">
        <f t="shared" si="4"/>
        <v>CLUES200</v>
      </c>
      <c r="B78" s="53" t="s">
        <v>106</v>
      </c>
      <c r="C78" s="91">
        <f ca="1" t="shared" si="7"/>
        <v>0</v>
      </c>
      <c r="D78" s="91">
        <f t="shared" si="5"/>
        <v>0</v>
      </c>
      <c r="E78" s="91">
        <f t="shared" si="6"/>
        <v>2023</v>
      </c>
    </row>
    <row r="79" spans="1:5" ht="12.75">
      <c r="A79" s="91" t="str">
        <f t="shared" si="4"/>
        <v>CLUES200</v>
      </c>
      <c r="B79" s="53" t="s">
        <v>109</v>
      </c>
      <c r="C79" s="91">
        <f ca="1" t="shared" si="7"/>
        <v>0</v>
      </c>
      <c r="D79" s="91">
        <f t="shared" si="5"/>
        <v>0</v>
      </c>
      <c r="E79" s="91">
        <f t="shared" si="6"/>
        <v>2023</v>
      </c>
    </row>
    <row r="80" spans="1:5" ht="12.75">
      <c r="A80" s="91" t="str">
        <f t="shared" si="4"/>
        <v>CLUES200</v>
      </c>
      <c r="B80" s="53" t="s">
        <v>111</v>
      </c>
      <c r="C80" s="91">
        <f ca="1" t="shared" si="7"/>
        <v>0</v>
      </c>
      <c r="D80" s="91">
        <f t="shared" si="5"/>
        <v>0</v>
      </c>
      <c r="E80" s="91">
        <f t="shared" si="6"/>
        <v>2023</v>
      </c>
    </row>
    <row r="81" spans="1:5" ht="12.75">
      <c r="A81" s="91" t="str">
        <f t="shared" si="4"/>
        <v>CLUES200</v>
      </c>
      <c r="B81" s="53" t="s">
        <v>117</v>
      </c>
      <c r="C81" s="91">
        <f ca="1" t="shared" si="7"/>
        <v>0</v>
      </c>
      <c r="D81" s="91">
        <f t="shared" si="5"/>
        <v>0</v>
      </c>
      <c r="E81" s="91">
        <f t="shared" si="6"/>
        <v>2023</v>
      </c>
    </row>
    <row r="82" spans="1:5" ht="12.75">
      <c r="A82" s="91" t="str">
        <f t="shared" si="4"/>
        <v>CLUES200</v>
      </c>
      <c r="B82" s="53" t="s">
        <v>119</v>
      </c>
      <c r="C82" s="91">
        <f ca="1" t="shared" si="7"/>
        <v>0</v>
      </c>
      <c r="D82" s="91">
        <f t="shared" si="5"/>
        <v>0</v>
      </c>
      <c r="E82" s="91">
        <f t="shared" si="6"/>
        <v>2023</v>
      </c>
    </row>
    <row r="83" spans="1:5" ht="12.75">
      <c r="A83" s="91" t="str">
        <f t="shared" si="4"/>
        <v>CLUES200</v>
      </c>
      <c r="B83" s="530" t="s">
        <v>121</v>
      </c>
      <c r="C83" s="91">
        <f ca="1" t="shared" si="7"/>
        <v>0</v>
      </c>
      <c r="D83" s="91">
        <f t="shared" si="5"/>
        <v>0</v>
      </c>
      <c r="E83" s="91">
        <f t="shared" si="6"/>
        <v>2023</v>
      </c>
    </row>
    <row r="84" spans="1:5" ht="12.75">
      <c r="A84" s="91" t="str">
        <f t="shared" si="4"/>
        <v>CLUES200</v>
      </c>
      <c r="B84" s="530" t="s">
        <v>122</v>
      </c>
      <c r="C84" s="91">
        <f ca="1" t="shared" si="7"/>
        <v>0</v>
      </c>
      <c r="D84" s="91">
        <f t="shared" si="5"/>
        <v>0</v>
      </c>
      <c r="E84" s="91">
        <f t="shared" si="6"/>
        <v>2023</v>
      </c>
    </row>
    <row r="85" spans="1:5" ht="12.75">
      <c r="A85" s="91" t="str">
        <f t="shared" si="4"/>
        <v>CLUES200</v>
      </c>
      <c r="B85" s="530" t="s">
        <v>124</v>
      </c>
      <c r="C85" s="91">
        <f ca="1" t="shared" si="7"/>
        <v>0</v>
      </c>
      <c r="D85" s="91">
        <f t="shared" si="5"/>
        <v>0</v>
      </c>
      <c r="E85" s="91">
        <f t="shared" si="6"/>
        <v>2023</v>
      </c>
    </row>
    <row r="86" spans="1:5" ht="12.75">
      <c r="A86" s="91" t="str">
        <f t="shared" si="4"/>
        <v>CLUES200</v>
      </c>
      <c r="B86" s="530" t="s">
        <v>2398</v>
      </c>
      <c r="C86" s="91">
        <f ca="1" t="shared" si="7"/>
        <v>0</v>
      </c>
      <c r="D86" s="91">
        <f t="shared" si="5"/>
        <v>0</v>
      </c>
      <c r="E86" s="91">
        <f t="shared" si="6"/>
        <v>2023</v>
      </c>
    </row>
    <row r="87" spans="1:5" ht="12.75">
      <c r="A87" s="91" t="str">
        <f t="shared" si="4"/>
        <v>CLUES200</v>
      </c>
      <c r="B87" s="530" t="s">
        <v>2399</v>
      </c>
      <c r="C87" s="91">
        <f ca="1" t="shared" si="7"/>
        <v>0</v>
      </c>
      <c r="D87" s="91">
        <f t="shared" si="5"/>
        <v>0</v>
      </c>
      <c r="E87" s="91">
        <f t="shared" si="6"/>
        <v>2023</v>
      </c>
    </row>
    <row r="88" spans="1:5" ht="12.75">
      <c r="A88" s="91" t="str">
        <f t="shared" si="4"/>
        <v>CLUES200</v>
      </c>
      <c r="B88" s="53" t="s">
        <v>2400</v>
      </c>
      <c r="C88" s="91">
        <f ca="1" t="shared" si="7"/>
        <v>0</v>
      </c>
      <c r="D88" s="91">
        <f t="shared" si="5"/>
        <v>0</v>
      </c>
      <c r="E88" s="91">
        <f t="shared" si="6"/>
        <v>2023</v>
      </c>
    </row>
    <row r="89" spans="1:5" ht="12.75">
      <c r="A89" s="91" t="str">
        <f t="shared" si="4"/>
        <v>CLUES200</v>
      </c>
      <c r="B89" s="530" t="s">
        <v>720</v>
      </c>
      <c r="C89" s="91">
        <f ca="1" t="shared" si="7"/>
        <v>0</v>
      </c>
      <c r="D89" s="91">
        <f t="shared" si="5"/>
        <v>0</v>
      </c>
      <c r="E89" s="91">
        <f t="shared" si="6"/>
        <v>2023</v>
      </c>
    </row>
    <row r="90" spans="1:5" ht="12.75">
      <c r="A90" s="91" t="str">
        <f t="shared" si="4"/>
        <v>CLUES200</v>
      </c>
      <c r="B90" s="530" t="s">
        <v>721</v>
      </c>
      <c r="C90" s="91">
        <f ca="1" t="shared" si="7"/>
        <v>0</v>
      </c>
      <c r="D90" s="91">
        <f t="shared" si="5"/>
        <v>0</v>
      </c>
      <c r="E90" s="91">
        <f t="shared" si="6"/>
        <v>2023</v>
      </c>
    </row>
    <row r="91" spans="1:5" ht="12.75">
      <c r="A91" s="91" t="str">
        <f t="shared" si="4"/>
        <v>CLUES200</v>
      </c>
      <c r="B91" s="530" t="s">
        <v>483</v>
      </c>
      <c r="C91" s="91">
        <f ca="1" t="shared" si="7"/>
        <v>0</v>
      </c>
      <c r="D91" s="91">
        <f t="shared" si="5"/>
        <v>0</v>
      </c>
      <c r="E91" s="91">
        <f t="shared" si="6"/>
        <v>2023</v>
      </c>
    </row>
    <row r="92" spans="1:5" ht="12.75">
      <c r="A92" s="91" t="str">
        <f t="shared" si="4"/>
        <v>CLUES200</v>
      </c>
      <c r="B92" s="530" t="s">
        <v>484</v>
      </c>
      <c r="C92" s="91">
        <f ca="1" t="shared" si="7"/>
        <v>0</v>
      </c>
      <c r="D92" s="91">
        <f t="shared" si="5"/>
        <v>0</v>
      </c>
      <c r="E92" s="91">
        <f t="shared" si="6"/>
        <v>2023</v>
      </c>
    </row>
    <row r="93" spans="1:5" ht="12.75">
      <c r="A93" s="91" t="str">
        <f t="shared" si="4"/>
        <v>CLUES200</v>
      </c>
      <c r="B93" s="530" t="s">
        <v>485</v>
      </c>
      <c r="C93" s="91">
        <f ca="1" t="shared" si="7"/>
        <v>0</v>
      </c>
      <c r="D93" s="91">
        <f t="shared" si="5"/>
        <v>0</v>
      </c>
      <c r="E93" s="91">
        <f t="shared" si="6"/>
        <v>2023</v>
      </c>
    </row>
    <row r="94" spans="1:5" ht="12.75">
      <c r="A94" s="91" t="str">
        <f t="shared" si="4"/>
        <v>CLUES200</v>
      </c>
      <c r="B94" s="530" t="s">
        <v>486</v>
      </c>
      <c r="C94" s="91">
        <f ca="1" t="shared" si="7"/>
        <v>0</v>
      </c>
      <c r="D94" s="91">
        <f t="shared" si="5"/>
        <v>0</v>
      </c>
      <c r="E94" s="91">
        <f t="shared" si="6"/>
        <v>2023</v>
      </c>
    </row>
    <row r="95" spans="1:5" ht="12.75">
      <c r="A95" s="91" t="str">
        <f t="shared" si="4"/>
        <v>CLUES200</v>
      </c>
      <c r="B95" s="530" t="s">
        <v>722</v>
      </c>
      <c r="C95" s="91">
        <f ca="1" t="shared" si="7"/>
        <v>0</v>
      </c>
      <c r="D95" s="91">
        <f t="shared" si="5"/>
        <v>0</v>
      </c>
      <c r="E95" s="91">
        <f t="shared" si="6"/>
        <v>2023</v>
      </c>
    </row>
    <row r="96" spans="1:5" ht="12.75">
      <c r="A96" s="91" t="str">
        <f t="shared" si="4"/>
        <v>CLUES200</v>
      </c>
      <c r="B96" s="53" t="s">
        <v>723</v>
      </c>
      <c r="C96" s="91">
        <f ca="1" t="shared" si="7"/>
        <v>0</v>
      </c>
      <c r="D96" s="91">
        <f t="shared" si="5"/>
        <v>0</v>
      </c>
      <c r="E96" s="91">
        <f t="shared" si="6"/>
        <v>2023</v>
      </c>
    </row>
    <row r="97" spans="1:5" ht="12.75">
      <c r="A97" s="91" t="str">
        <f t="shared" si="4"/>
        <v>CLUES200</v>
      </c>
      <c r="B97" s="530" t="s">
        <v>487</v>
      </c>
      <c r="C97" s="91">
        <f ca="1" t="shared" si="7"/>
        <v>0</v>
      </c>
      <c r="D97" s="91">
        <f t="shared" si="5"/>
        <v>0</v>
      </c>
      <c r="E97" s="91">
        <f t="shared" si="6"/>
        <v>2023</v>
      </c>
    </row>
    <row r="98" spans="1:5" ht="12.75">
      <c r="A98" s="91" t="str">
        <f t="shared" si="4"/>
        <v>CLUES200</v>
      </c>
      <c r="B98" s="530" t="s">
        <v>488</v>
      </c>
      <c r="C98" s="91">
        <f ca="1" t="shared" si="7"/>
        <v>0</v>
      </c>
      <c r="D98" s="91">
        <f t="shared" si="5"/>
        <v>0</v>
      </c>
      <c r="E98" s="91">
        <f t="shared" si="6"/>
        <v>2023</v>
      </c>
    </row>
    <row r="99" spans="1:5" ht="12.75">
      <c r="A99" s="91" t="str">
        <f t="shared" si="4"/>
        <v>CLUES200</v>
      </c>
      <c r="B99" s="530" t="s">
        <v>489</v>
      </c>
      <c r="C99" s="91">
        <f ca="1" t="shared" si="7"/>
        <v>0</v>
      </c>
      <c r="D99" s="91">
        <f t="shared" si="5"/>
        <v>0</v>
      </c>
      <c r="E99" s="91">
        <f t="shared" si="6"/>
        <v>2023</v>
      </c>
    </row>
    <row r="100" spans="1:5" ht="12.75">
      <c r="A100" s="91" t="str">
        <f t="shared" si="4"/>
        <v>CLUES200</v>
      </c>
      <c r="B100" s="530" t="s">
        <v>490</v>
      </c>
      <c r="C100" s="91">
        <f ca="1" t="shared" si="7"/>
        <v>0</v>
      </c>
      <c r="D100" s="91">
        <f t="shared" si="5"/>
        <v>0</v>
      </c>
      <c r="E100" s="91">
        <f t="shared" si="6"/>
        <v>2023</v>
      </c>
    </row>
    <row r="101" spans="1:5" ht="12.75">
      <c r="A101" s="91" t="str">
        <f t="shared" si="4"/>
        <v>CLUES200</v>
      </c>
      <c r="B101" s="530" t="s">
        <v>491</v>
      </c>
      <c r="C101" s="91">
        <f ca="1" t="shared" si="7"/>
        <v>0</v>
      </c>
      <c r="D101" s="91">
        <f t="shared" si="5"/>
        <v>0</v>
      </c>
      <c r="E101" s="91">
        <f t="shared" si="6"/>
        <v>2023</v>
      </c>
    </row>
    <row r="102" spans="1:5" ht="12.75">
      <c r="A102" s="91" t="str">
        <f t="shared" si="4"/>
        <v>CLUES200</v>
      </c>
      <c r="B102" s="530" t="s">
        <v>492</v>
      </c>
      <c r="C102" s="91">
        <f ca="1" t="shared" si="7"/>
        <v>0</v>
      </c>
      <c r="D102" s="91">
        <f t="shared" si="5"/>
        <v>0</v>
      </c>
      <c r="E102" s="91">
        <f t="shared" si="6"/>
        <v>2023</v>
      </c>
    </row>
    <row r="103" spans="1:5" ht="12.75">
      <c r="A103" s="91" t="str">
        <f t="shared" si="4"/>
        <v>CLUES200</v>
      </c>
      <c r="B103" s="530" t="s">
        <v>724</v>
      </c>
      <c r="C103" s="91">
        <f ca="1" t="shared" si="7"/>
        <v>0</v>
      </c>
      <c r="D103" s="91">
        <f t="shared" si="5"/>
        <v>0</v>
      </c>
      <c r="E103" s="91">
        <f t="shared" si="6"/>
        <v>2023</v>
      </c>
    </row>
    <row r="104" spans="1:5" ht="12.75">
      <c r="A104" s="91" t="str">
        <f t="shared" si="4"/>
        <v>CLUES200</v>
      </c>
      <c r="B104" s="53" t="s">
        <v>725</v>
      </c>
      <c r="C104" s="91">
        <f ca="1" t="shared" si="7"/>
        <v>0</v>
      </c>
      <c r="D104" s="91">
        <f t="shared" si="5"/>
        <v>0</v>
      </c>
      <c r="E104" s="91">
        <f t="shared" si="6"/>
        <v>2023</v>
      </c>
    </row>
    <row r="105" spans="1:5" ht="12.75">
      <c r="A105" s="91" t="str">
        <f t="shared" si="4"/>
        <v>CLUES200</v>
      </c>
      <c r="B105" s="530" t="s">
        <v>347</v>
      </c>
      <c r="C105" s="91">
        <f ca="1" t="shared" si="7"/>
        <v>0</v>
      </c>
      <c r="D105" s="91">
        <f t="shared" si="5"/>
        <v>0</v>
      </c>
      <c r="E105" s="91">
        <f t="shared" si="6"/>
        <v>2023</v>
      </c>
    </row>
    <row r="106" spans="1:5" ht="12.75">
      <c r="A106" s="91" t="str">
        <f t="shared" si="4"/>
        <v>CLUES200</v>
      </c>
      <c r="B106" s="530" t="s">
        <v>348</v>
      </c>
      <c r="C106" s="91">
        <f ca="1" t="shared" si="7"/>
        <v>0</v>
      </c>
      <c r="D106" s="91">
        <f t="shared" si="5"/>
        <v>0</v>
      </c>
      <c r="E106" s="91">
        <f t="shared" si="6"/>
        <v>2023</v>
      </c>
    </row>
    <row r="107" spans="1:5" ht="12.75">
      <c r="A107" s="91" t="str">
        <f t="shared" si="4"/>
        <v>CLUES200</v>
      </c>
      <c r="B107" s="530" t="s">
        <v>349</v>
      </c>
      <c r="C107" s="91">
        <f ca="1" t="shared" si="7"/>
        <v>0</v>
      </c>
      <c r="D107" s="91">
        <f t="shared" si="5"/>
        <v>0</v>
      </c>
      <c r="E107" s="91">
        <f t="shared" si="6"/>
        <v>2023</v>
      </c>
    </row>
    <row r="108" spans="1:5" ht="12.75">
      <c r="A108" s="91" t="str">
        <f t="shared" si="4"/>
        <v>CLUES200</v>
      </c>
      <c r="B108" s="530" t="s">
        <v>350</v>
      </c>
      <c r="C108" s="91">
        <f ca="1" t="shared" si="7"/>
        <v>0</v>
      </c>
      <c r="D108" s="91">
        <f t="shared" si="5"/>
        <v>0</v>
      </c>
      <c r="E108" s="91">
        <f t="shared" si="6"/>
        <v>2023</v>
      </c>
    </row>
    <row r="109" spans="1:5" ht="12.75">
      <c r="A109" s="91" t="str">
        <f t="shared" si="4"/>
        <v>CLUES200</v>
      </c>
      <c r="B109" s="530" t="s">
        <v>351</v>
      </c>
      <c r="C109" s="91">
        <f ca="1" t="shared" si="7"/>
        <v>0</v>
      </c>
      <c r="D109" s="91">
        <f t="shared" si="5"/>
        <v>0</v>
      </c>
      <c r="E109" s="91">
        <f t="shared" si="6"/>
        <v>2023</v>
      </c>
    </row>
    <row r="110" spans="1:5" ht="12.75">
      <c r="A110" s="91" t="str">
        <f t="shared" si="4"/>
        <v>CLUES200</v>
      </c>
      <c r="B110" s="530" t="s">
        <v>352</v>
      </c>
      <c r="C110" s="91">
        <f ca="1" t="shared" si="7"/>
        <v>0</v>
      </c>
      <c r="D110" s="91">
        <f t="shared" si="5"/>
        <v>0</v>
      </c>
      <c r="E110" s="91">
        <f t="shared" si="6"/>
        <v>2023</v>
      </c>
    </row>
    <row r="111" spans="1:5" ht="12.75">
      <c r="A111" s="91" t="str">
        <f t="shared" si="4"/>
        <v>CLUES200</v>
      </c>
      <c r="B111" s="530" t="s">
        <v>726</v>
      </c>
      <c r="C111" s="91">
        <f ca="1" t="shared" si="7"/>
        <v>0</v>
      </c>
      <c r="D111" s="91">
        <f t="shared" si="5"/>
        <v>0</v>
      </c>
      <c r="E111" s="91">
        <f t="shared" si="6"/>
        <v>2023</v>
      </c>
    </row>
    <row r="112" spans="1:5" ht="12.75">
      <c r="A112" s="91" t="str">
        <f t="shared" si="4"/>
        <v>CLUES200</v>
      </c>
      <c r="B112" s="530" t="s">
        <v>727</v>
      </c>
      <c r="C112" s="91">
        <f ca="1" t="shared" si="7"/>
        <v>0</v>
      </c>
      <c r="D112" s="91">
        <f t="shared" si="5"/>
        <v>0</v>
      </c>
      <c r="E112" s="91">
        <f t="shared" si="6"/>
        <v>2023</v>
      </c>
    </row>
    <row r="113" spans="1:5" ht="12.75">
      <c r="A113" s="91" t="str">
        <f t="shared" si="4"/>
        <v>CLUES200</v>
      </c>
      <c r="B113" s="530" t="s">
        <v>127</v>
      </c>
      <c r="C113" s="91">
        <f ca="1" t="shared" si="7"/>
        <v>0</v>
      </c>
      <c r="D113" s="91">
        <f t="shared" si="5"/>
        <v>0</v>
      </c>
      <c r="E113" s="91">
        <f t="shared" si="6"/>
        <v>2023</v>
      </c>
    </row>
    <row r="114" spans="1:5" ht="12.75">
      <c r="A114" s="91" t="str">
        <f t="shared" si="4"/>
        <v>CLUES200</v>
      </c>
      <c r="B114" s="530" t="s">
        <v>128</v>
      </c>
      <c r="C114" s="91">
        <f ca="1" t="shared" si="7"/>
        <v>0</v>
      </c>
      <c r="D114" s="91">
        <f t="shared" si="5"/>
        <v>0</v>
      </c>
      <c r="E114" s="91">
        <f t="shared" si="6"/>
        <v>2023</v>
      </c>
    </row>
    <row r="115" spans="1:5" ht="12.75">
      <c r="A115" s="91" t="str">
        <f t="shared" si="4"/>
        <v>CLUES200</v>
      </c>
      <c r="B115" s="530" t="s">
        <v>129</v>
      </c>
      <c r="C115" s="91">
        <f ca="1" t="shared" si="7"/>
        <v>0</v>
      </c>
      <c r="D115" s="91">
        <f t="shared" si="5"/>
        <v>0</v>
      </c>
      <c r="E115" s="91">
        <f t="shared" si="6"/>
        <v>2023</v>
      </c>
    </row>
    <row r="116" spans="1:5" ht="12.75">
      <c r="A116" s="91" t="str">
        <f t="shared" si="4"/>
        <v>CLUES200</v>
      </c>
      <c r="B116" s="530" t="s">
        <v>130</v>
      </c>
      <c r="C116" s="91">
        <f ca="1" t="shared" si="8" ref="C116:C121">INDIRECT(B116)</f>
        <v>0</v>
      </c>
      <c r="D116" s="91">
        <f t="shared" si="5"/>
        <v>0</v>
      </c>
      <c r="E116" s="91">
        <f t="shared" si="6"/>
        <v>2023</v>
      </c>
    </row>
    <row r="117" spans="1:5" ht="12.75">
      <c r="A117" s="91" t="str">
        <f t="shared" si="4"/>
        <v>CLUES200</v>
      </c>
      <c r="B117" s="530" t="s">
        <v>131</v>
      </c>
      <c r="C117" s="91">
        <f ca="1" t="shared" si="8"/>
        <v>0</v>
      </c>
      <c r="D117" s="91">
        <f t="shared" si="5"/>
        <v>0</v>
      </c>
      <c r="E117" s="91">
        <f t="shared" si="6"/>
        <v>2023</v>
      </c>
    </row>
    <row r="118" spans="1:5" ht="12.75">
      <c r="A118" s="91" t="str">
        <f t="shared" si="4"/>
        <v>CLUES200</v>
      </c>
      <c r="B118" s="530" t="s">
        <v>132</v>
      </c>
      <c r="C118" s="91">
        <f ca="1" t="shared" si="8"/>
        <v>0</v>
      </c>
      <c r="D118" s="91">
        <f t="shared" si="5"/>
        <v>0</v>
      </c>
      <c r="E118" s="91">
        <f t="shared" si="6"/>
        <v>2023</v>
      </c>
    </row>
    <row r="119" spans="1:5" ht="12.75">
      <c r="A119" s="91" t="str">
        <f t="shared" si="4"/>
        <v>CLUES200</v>
      </c>
      <c r="B119" s="530" t="s">
        <v>493</v>
      </c>
      <c r="C119" s="91">
        <f ca="1" t="shared" si="8"/>
        <v>0</v>
      </c>
      <c r="D119" s="91">
        <f t="shared" si="5"/>
        <v>0</v>
      </c>
      <c r="E119" s="91">
        <f t="shared" si="6"/>
        <v>2023</v>
      </c>
    </row>
    <row r="120" spans="1:5" ht="12.75">
      <c r="A120" s="91" t="str">
        <f t="shared" si="4"/>
        <v>CLUES200</v>
      </c>
      <c r="B120" s="530" t="s">
        <v>494</v>
      </c>
      <c r="C120" s="91">
        <f ca="1" t="shared" si="8"/>
        <v>0</v>
      </c>
      <c r="D120" s="91">
        <f t="shared" si="5"/>
        <v>0</v>
      </c>
      <c r="E120" s="91">
        <f t="shared" si="6"/>
        <v>2023</v>
      </c>
    </row>
    <row r="121" spans="1:5" ht="12.75">
      <c r="A121" s="91" t="str">
        <f t="shared" si="4"/>
        <v>CLUES200</v>
      </c>
      <c r="B121" s="530" t="s">
        <v>353</v>
      </c>
      <c r="C121" s="91">
        <f ca="1" t="shared" si="8"/>
        <v>0</v>
      </c>
      <c r="D121" s="91">
        <f t="shared" si="5"/>
        <v>0</v>
      </c>
      <c r="E121" s="91">
        <f t="shared" si="6"/>
        <v>2023</v>
      </c>
    </row>
    <row r="122" spans="1:5" ht="12.75">
      <c r="A122" s="91" t="str">
        <f aca="true" t="shared" si="9" ref="A122:A183">clues</f>
        <v>CLUES200</v>
      </c>
      <c r="B122" s="53" t="s">
        <v>133</v>
      </c>
      <c r="C122" s="91">
        <f ca="1" t="shared" si="10" ref="C122:C186">INDIRECT(B122)</f>
        <v>0</v>
      </c>
      <c r="D122" s="91">
        <f aca="true" t="shared" si="11" ref="D122:D183">mes</f>
        <v>0</v>
      </c>
      <c r="E122" s="91">
        <f aca="true" t="shared" si="12" ref="E122:E183">anno</f>
        <v>2023</v>
      </c>
    </row>
    <row r="123" spans="1:5" ht="12.75">
      <c r="A123" s="91" t="str">
        <f t="shared" si="9"/>
        <v>CLUES200</v>
      </c>
      <c r="B123" s="53" t="s">
        <v>2359</v>
      </c>
      <c r="C123" s="91">
        <f ca="1" t="shared" si="10"/>
        <v>0</v>
      </c>
      <c r="D123" s="91">
        <f t="shared" si="11"/>
        <v>0</v>
      </c>
      <c r="E123" s="91">
        <f t="shared" si="12"/>
        <v>2023</v>
      </c>
    </row>
    <row r="124" spans="1:5" ht="12.75">
      <c r="A124" s="91" t="str">
        <f t="shared" si="9"/>
        <v>CLUES200</v>
      </c>
      <c r="B124" s="53" t="s">
        <v>2360</v>
      </c>
      <c r="C124" s="91">
        <f ca="1" t="shared" si="10"/>
        <v>0</v>
      </c>
      <c r="D124" s="91">
        <f t="shared" si="11"/>
        <v>0</v>
      </c>
      <c r="E124" s="91">
        <f t="shared" si="12"/>
        <v>2023</v>
      </c>
    </row>
    <row r="125" spans="1:5" ht="12.75">
      <c r="A125" s="91" t="str">
        <f t="shared" si="9"/>
        <v>CLUES200</v>
      </c>
      <c r="B125" s="53" t="s">
        <v>2361</v>
      </c>
      <c r="C125" s="91">
        <f ca="1" t="shared" si="10"/>
        <v>0</v>
      </c>
      <c r="D125" s="91">
        <f t="shared" si="11"/>
        <v>0</v>
      </c>
      <c r="E125" s="91">
        <f t="shared" si="12"/>
        <v>2023</v>
      </c>
    </row>
    <row r="126" spans="1:5" ht="12.75">
      <c r="A126" s="91" t="str">
        <f t="shared" si="9"/>
        <v>CLUES200</v>
      </c>
      <c r="B126" s="53" t="s">
        <v>2363</v>
      </c>
      <c r="C126" s="91">
        <f ca="1" t="shared" si="10"/>
        <v>0</v>
      </c>
      <c r="D126" s="91">
        <f t="shared" si="11"/>
        <v>0</v>
      </c>
      <c r="E126" s="91">
        <f t="shared" si="12"/>
        <v>2023</v>
      </c>
    </row>
    <row r="127" spans="1:5" ht="12.75">
      <c r="A127" s="91" t="str">
        <f t="shared" si="9"/>
        <v>CLUES200</v>
      </c>
      <c r="B127" s="53" t="s">
        <v>2364</v>
      </c>
      <c r="C127" s="91">
        <f ca="1" t="shared" si="10"/>
        <v>0</v>
      </c>
      <c r="D127" s="91">
        <f t="shared" si="11"/>
        <v>0</v>
      </c>
      <c r="E127" s="91">
        <f t="shared" si="12"/>
        <v>2023</v>
      </c>
    </row>
    <row r="128" spans="1:5" ht="12.75">
      <c r="A128" s="91" t="str">
        <f t="shared" si="9"/>
        <v>CLUES200</v>
      </c>
      <c r="B128" s="53" t="s">
        <v>2365</v>
      </c>
      <c r="C128" s="91">
        <f ca="1" t="shared" si="10"/>
        <v>0</v>
      </c>
      <c r="D128" s="91">
        <f t="shared" si="11"/>
        <v>0</v>
      </c>
      <c r="E128" s="91">
        <f t="shared" si="12"/>
        <v>2023</v>
      </c>
    </row>
    <row r="129" spans="1:5" ht="12.75">
      <c r="A129" s="91" t="str">
        <f t="shared" si="9"/>
        <v>CLUES200</v>
      </c>
      <c r="B129" s="53" t="s">
        <v>2405</v>
      </c>
      <c r="C129" s="91">
        <f ca="1" t="shared" si="10"/>
        <v>0</v>
      </c>
      <c r="D129" s="91">
        <f t="shared" si="11"/>
        <v>0</v>
      </c>
      <c r="E129" s="91">
        <f t="shared" si="12"/>
        <v>2023</v>
      </c>
    </row>
    <row r="130" spans="1:5" ht="12.75">
      <c r="A130" s="91" t="str">
        <f t="shared" si="9"/>
        <v>CLUES200</v>
      </c>
      <c r="B130" s="53" t="s">
        <v>2406</v>
      </c>
      <c r="C130" s="91">
        <f ca="1" t="shared" si="10"/>
        <v>0</v>
      </c>
      <c r="D130" s="91">
        <f t="shared" si="11"/>
        <v>0</v>
      </c>
      <c r="E130" s="91">
        <f t="shared" si="12"/>
        <v>2023</v>
      </c>
    </row>
    <row r="131" spans="1:5" ht="12.75">
      <c r="A131" s="91" t="str">
        <f t="shared" si="9"/>
        <v>CLUES200</v>
      </c>
      <c r="B131" s="53" t="s">
        <v>2407</v>
      </c>
      <c r="C131" s="91">
        <f ca="1" t="shared" si="10"/>
        <v>0</v>
      </c>
      <c r="D131" s="91">
        <f t="shared" si="11"/>
        <v>0</v>
      </c>
      <c r="E131" s="91">
        <f t="shared" si="12"/>
        <v>2023</v>
      </c>
    </row>
    <row r="132" spans="1:5" ht="12.75">
      <c r="A132" s="91" t="str">
        <f t="shared" si="9"/>
        <v>CLUES200</v>
      </c>
      <c r="B132" s="53" t="s">
        <v>2408</v>
      </c>
      <c r="C132" s="91">
        <f ca="1" t="shared" si="10"/>
        <v>0</v>
      </c>
      <c r="D132" s="91">
        <f t="shared" si="11"/>
        <v>0</v>
      </c>
      <c r="E132" s="91">
        <f t="shared" si="12"/>
        <v>2023</v>
      </c>
    </row>
    <row r="133" spans="1:5" ht="12.75">
      <c r="A133" s="91" t="str">
        <f t="shared" si="9"/>
        <v>CLUES200</v>
      </c>
      <c r="B133" s="53" t="s">
        <v>2409</v>
      </c>
      <c r="C133" s="91">
        <f ca="1" t="shared" si="10"/>
        <v>0</v>
      </c>
      <c r="D133" s="91">
        <f t="shared" si="11"/>
        <v>0</v>
      </c>
      <c r="E133" s="91">
        <f t="shared" si="12"/>
        <v>2023</v>
      </c>
    </row>
    <row r="134" spans="1:5" ht="12.75">
      <c r="A134" s="91" t="str">
        <f t="shared" si="9"/>
        <v>CLUES200</v>
      </c>
      <c r="B134" s="53" t="s">
        <v>2410</v>
      </c>
      <c r="C134" s="91">
        <f ca="1" t="shared" si="10"/>
        <v>0</v>
      </c>
      <c r="D134" s="91">
        <f t="shared" si="11"/>
        <v>0</v>
      </c>
      <c r="E134" s="91">
        <f t="shared" si="12"/>
        <v>2023</v>
      </c>
    </row>
    <row r="135" spans="1:5" ht="12.75">
      <c r="A135" s="91" t="str">
        <f t="shared" si="9"/>
        <v>CLUES200</v>
      </c>
      <c r="B135" s="73" t="s">
        <v>418</v>
      </c>
      <c r="C135" s="91">
        <f ca="1" t="shared" si="10"/>
        <v>0</v>
      </c>
      <c r="D135" s="91">
        <f t="shared" si="11"/>
        <v>0</v>
      </c>
      <c r="E135" s="91">
        <f t="shared" si="12"/>
        <v>2023</v>
      </c>
    </row>
    <row r="136" spans="1:5" ht="12.75">
      <c r="A136" s="91" t="str">
        <f t="shared" si="9"/>
        <v>CLUES200</v>
      </c>
      <c r="B136" s="73" t="s">
        <v>417</v>
      </c>
      <c r="C136" s="91">
        <f ca="1" t="shared" si="10"/>
        <v>0</v>
      </c>
      <c r="D136" s="91">
        <f t="shared" si="11"/>
        <v>0</v>
      </c>
      <c r="E136" s="91">
        <f t="shared" si="12"/>
        <v>2023</v>
      </c>
    </row>
    <row r="137" spans="1:5" ht="12.75">
      <c r="A137" s="91" t="str">
        <f t="shared" si="9"/>
        <v>CLUES200</v>
      </c>
      <c r="B137" s="53" t="s">
        <v>407</v>
      </c>
      <c r="C137" s="91">
        <f ca="1" t="shared" si="10"/>
        <v>0</v>
      </c>
      <c r="D137" s="91">
        <f t="shared" si="11"/>
        <v>0</v>
      </c>
      <c r="E137" s="91">
        <f t="shared" si="12"/>
        <v>2023</v>
      </c>
    </row>
    <row r="138" spans="1:5" ht="12.75">
      <c r="A138" s="91" t="str">
        <f t="shared" si="9"/>
        <v>CLUES200</v>
      </c>
      <c r="B138" s="53" t="s">
        <v>409</v>
      </c>
      <c r="C138" s="91">
        <f ca="1" t="shared" si="10"/>
        <v>0</v>
      </c>
      <c r="D138" s="91">
        <f t="shared" si="11"/>
        <v>0</v>
      </c>
      <c r="E138" s="91">
        <f t="shared" si="12"/>
        <v>2023</v>
      </c>
    </row>
    <row r="139" spans="1:5" ht="12.75">
      <c r="A139" s="91" t="str">
        <f t="shared" si="9"/>
        <v>CLUES200</v>
      </c>
      <c r="B139" s="53" t="s">
        <v>1850</v>
      </c>
      <c r="C139" s="91">
        <f ca="1" t="shared" si="10"/>
        <v>0</v>
      </c>
      <c r="D139" s="91">
        <f t="shared" si="11"/>
        <v>0</v>
      </c>
      <c r="E139" s="91">
        <f t="shared" si="12"/>
        <v>2023</v>
      </c>
    </row>
    <row r="140" spans="1:5" ht="12.75">
      <c r="A140" s="91" t="str">
        <f t="shared" si="9"/>
        <v>CLUES200</v>
      </c>
      <c r="B140" s="53" t="s">
        <v>1851</v>
      </c>
      <c r="C140" s="91">
        <f ca="1" t="shared" si="10"/>
        <v>0</v>
      </c>
      <c r="D140" s="91">
        <f t="shared" si="11"/>
        <v>0</v>
      </c>
      <c r="E140" s="91">
        <f t="shared" si="12"/>
        <v>2023</v>
      </c>
    </row>
    <row r="141" spans="1:5" ht="12.75">
      <c r="A141" s="91" t="str">
        <f t="shared" si="9"/>
        <v>CLUES200</v>
      </c>
      <c r="B141" s="53" t="s">
        <v>1853</v>
      </c>
      <c r="C141" s="91">
        <f ca="1">INDIRECT(B141)</f>
        <v>0</v>
      </c>
      <c r="D141" s="91">
        <f t="shared" si="11"/>
        <v>0</v>
      </c>
      <c r="E141" s="91">
        <f t="shared" si="12"/>
        <v>2023</v>
      </c>
    </row>
    <row r="142" spans="1:5" ht="12.75">
      <c r="A142" s="91" t="str">
        <f t="shared" si="9"/>
        <v>CLUES200</v>
      </c>
      <c r="B142" s="530" t="s">
        <v>411</v>
      </c>
      <c r="C142" s="91">
        <f ca="1">INDIRECT(B142)</f>
        <v>0</v>
      </c>
      <c r="D142" s="91">
        <f t="shared" si="11"/>
        <v>0</v>
      </c>
      <c r="E142" s="91">
        <f t="shared" si="12"/>
        <v>2023</v>
      </c>
    </row>
    <row r="143" spans="1:5" ht="12.75">
      <c r="A143" s="91" t="str">
        <f t="shared" si="9"/>
        <v>CLUES200</v>
      </c>
      <c r="B143" s="530" t="s">
        <v>412</v>
      </c>
      <c r="C143" s="91">
        <f ca="1" t="shared" si="10"/>
        <v>0</v>
      </c>
      <c r="D143" s="91">
        <f t="shared" si="11"/>
        <v>0</v>
      </c>
      <c r="E143" s="91">
        <f t="shared" si="12"/>
        <v>2023</v>
      </c>
    </row>
    <row r="144" spans="1:5" ht="12.75">
      <c r="A144" s="91" t="str">
        <f t="shared" si="9"/>
        <v>CLUES200</v>
      </c>
      <c r="B144" s="530" t="s">
        <v>1854</v>
      </c>
      <c r="C144" s="91">
        <f ca="1" t="shared" si="10"/>
        <v>0</v>
      </c>
      <c r="D144" s="91">
        <f t="shared" si="11"/>
        <v>0</v>
      </c>
      <c r="E144" s="91">
        <f t="shared" si="12"/>
        <v>2023</v>
      </c>
    </row>
    <row r="145" spans="1:5" ht="12.75">
      <c r="A145" s="91" t="str">
        <f t="shared" si="9"/>
        <v>CLUES200</v>
      </c>
      <c r="B145" s="530" t="s">
        <v>1855</v>
      </c>
      <c r="C145" s="91">
        <f ca="1" t="shared" si="10"/>
        <v>0</v>
      </c>
      <c r="D145" s="91">
        <f t="shared" si="11"/>
        <v>0</v>
      </c>
      <c r="E145" s="91">
        <f t="shared" si="12"/>
        <v>2023</v>
      </c>
    </row>
    <row r="146" spans="1:5" ht="12.75">
      <c r="A146" s="91" t="str">
        <f t="shared" si="9"/>
        <v>CLUES200</v>
      </c>
      <c r="B146" s="530" t="s">
        <v>1856</v>
      </c>
      <c r="C146" s="91">
        <f ca="1" t="shared" si="10"/>
        <v>0</v>
      </c>
      <c r="D146" s="91">
        <f t="shared" si="11"/>
        <v>0</v>
      </c>
      <c r="E146" s="91">
        <f t="shared" si="12"/>
        <v>2023</v>
      </c>
    </row>
    <row r="147" spans="1:5" ht="12.75">
      <c r="A147" s="91" t="str">
        <f t="shared" si="9"/>
        <v>CLUES200</v>
      </c>
      <c r="B147" s="530" t="s">
        <v>1857</v>
      </c>
      <c r="C147" s="91">
        <f ca="1" t="shared" si="10"/>
        <v>0</v>
      </c>
      <c r="D147" s="91">
        <f t="shared" si="11"/>
        <v>0</v>
      </c>
      <c r="E147" s="91">
        <f t="shared" si="12"/>
        <v>2023</v>
      </c>
    </row>
    <row r="148" spans="1:5" ht="12.75">
      <c r="A148" s="91" t="str">
        <f t="shared" si="9"/>
        <v>CLUES200</v>
      </c>
      <c r="B148" s="530" t="s">
        <v>31</v>
      </c>
      <c r="C148" s="91">
        <f ca="1" t="shared" si="10"/>
        <v>0</v>
      </c>
      <c r="D148" s="91">
        <f t="shared" si="11"/>
        <v>0</v>
      </c>
      <c r="E148" s="91">
        <f t="shared" si="12"/>
        <v>2023</v>
      </c>
    </row>
    <row r="149" spans="1:5" ht="12.75">
      <c r="A149" s="91" t="str">
        <f t="shared" si="9"/>
        <v>CLUES200</v>
      </c>
      <c r="B149" s="530" t="s">
        <v>12</v>
      </c>
      <c r="C149" s="91">
        <f ca="1" t="shared" si="10"/>
        <v>0</v>
      </c>
      <c r="D149" s="91">
        <f t="shared" si="11"/>
        <v>0</v>
      </c>
      <c r="E149" s="91">
        <f t="shared" si="12"/>
        <v>2023</v>
      </c>
    </row>
    <row r="150" spans="1:5" ht="12.75">
      <c r="A150" s="91" t="str">
        <f t="shared" si="9"/>
        <v>CLUES200</v>
      </c>
      <c r="B150" s="530" t="s">
        <v>49</v>
      </c>
      <c r="C150" s="91">
        <f ca="1" t="shared" si="10"/>
        <v>0</v>
      </c>
      <c r="D150" s="91">
        <f t="shared" si="11"/>
        <v>0</v>
      </c>
      <c r="E150" s="91">
        <f t="shared" si="12"/>
        <v>2023</v>
      </c>
    </row>
    <row r="151" spans="1:5" ht="12.75">
      <c r="A151" s="91" t="str">
        <f t="shared" si="9"/>
        <v>CLUES200</v>
      </c>
      <c r="B151" s="530" t="s">
        <v>2733</v>
      </c>
      <c r="C151" s="91">
        <f ca="1" t="shared" si="10"/>
        <v>0</v>
      </c>
      <c r="D151" s="91">
        <f t="shared" si="11"/>
        <v>0</v>
      </c>
      <c r="E151" s="91">
        <f t="shared" si="12"/>
        <v>2023</v>
      </c>
    </row>
    <row r="152" spans="1:5" ht="12.75">
      <c r="A152" s="91" t="str">
        <f t="shared" si="9"/>
        <v>CLUES200</v>
      </c>
      <c r="B152" s="530" t="s">
        <v>828</v>
      </c>
      <c r="C152" s="91">
        <f ca="1" t="shared" si="10"/>
        <v>0</v>
      </c>
      <c r="D152" s="91">
        <f t="shared" si="11"/>
        <v>0</v>
      </c>
      <c r="E152" s="91">
        <f t="shared" si="12"/>
        <v>2023</v>
      </c>
    </row>
    <row r="153" spans="1:5" ht="12.75">
      <c r="A153" s="91" t="str">
        <f t="shared" si="9"/>
        <v>CLUES200</v>
      </c>
      <c r="B153" s="530" t="s">
        <v>831</v>
      </c>
      <c r="C153" s="91">
        <f ca="1" t="shared" si="10"/>
        <v>0</v>
      </c>
      <c r="D153" s="91">
        <f t="shared" si="11"/>
        <v>0</v>
      </c>
      <c r="E153" s="91">
        <f t="shared" si="12"/>
        <v>2023</v>
      </c>
    </row>
    <row r="154" spans="1:5" ht="12.75">
      <c r="A154" s="91" t="str">
        <f t="shared" si="9"/>
        <v>CLUES200</v>
      </c>
      <c r="B154" s="530" t="s">
        <v>833</v>
      </c>
      <c r="C154" s="91">
        <f ca="1" t="shared" si="10"/>
        <v>0</v>
      </c>
      <c r="D154" s="91">
        <f t="shared" si="11"/>
        <v>0</v>
      </c>
      <c r="E154" s="91">
        <f t="shared" si="12"/>
        <v>2023</v>
      </c>
    </row>
    <row r="155" spans="1:5" ht="12.75">
      <c r="A155" s="91" t="str">
        <f t="shared" si="9"/>
        <v>CLUES200</v>
      </c>
      <c r="B155" s="530" t="s">
        <v>835</v>
      </c>
      <c r="C155" s="91">
        <f ca="1" t="shared" si="10"/>
        <v>0</v>
      </c>
      <c r="D155" s="91">
        <f t="shared" si="11"/>
        <v>0</v>
      </c>
      <c r="E155" s="91">
        <f t="shared" si="12"/>
        <v>2023</v>
      </c>
    </row>
    <row r="156" spans="1:5" ht="12.75">
      <c r="A156" s="91" t="str">
        <f t="shared" si="9"/>
        <v>CLUES200</v>
      </c>
      <c r="B156" s="530" t="s">
        <v>839</v>
      </c>
      <c r="C156" s="91">
        <f ca="1" t="shared" si="10"/>
        <v>0</v>
      </c>
      <c r="D156" s="91">
        <f t="shared" si="11"/>
        <v>0</v>
      </c>
      <c r="E156" s="91">
        <f t="shared" si="12"/>
        <v>2023</v>
      </c>
    </row>
    <row r="157" spans="1:5" ht="12.75">
      <c r="A157" s="91" t="str">
        <f t="shared" si="9"/>
        <v>CLUES200</v>
      </c>
      <c r="B157" s="530" t="s">
        <v>841</v>
      </c>
      <c r="C157" s="91">
        <f ca="1" t="shared" si="10"/>
        <v>0</v>
      </c>
      <c r="D157" s="91">
        <f t="shared" si="11"/>
        <v>0</v>
      </c>
      <c r="E157" s="91">
        <f t="shared" si="12"/>
        <v>2023</v>
      </c>
    </row>
    <row r="158" spans="1:5" ht="12.75">
      <c r="A158" s="91" t="str">
        <f t="shared" si="9"/>
        <v>CLUES200</v>
      </c>
      <c r="B158" s="530" t="s">
        <v>1574</v>
      </c>
      <c r="C158" s="91">
        <f ca="1" t="shared" si="10"/>
        <v>0</v>
      </c>
      <c r="D158" s="91">
        <f t="shared" si="11"/>
        <v>0</v>
      </c>
      <c r="E158" s="91">
        <f t="shared" si="12"/>
        <v>2023</v>
      </c>
    </row>
    <row r="159" spans="1:5" ht="12.75">
      <c r="A159" s="91" t="str">
        <f t="shared" si="9"/>
        <v>CLUES200</v>
      </c>
      <c r="B159" s="530" t="s">
        <v>1572</v>
      </c>
      <c r="C159" s="91">
        <f ca="1" t="shared" si="10"/>
        <v>0</v>
      </c>
      <c r="D159" s="91">
        <f t="shared" si="11"/>
        <v>0</v>
      </c>
      <c r="E159" s="91">
        <f t="shared" si="12"/>
        <v>2023</v>
      </c>
    </row>
    <row r="160" spans="1:5" ht="12.75">
      <c r="A160" s="91" t="str">
        <f t="shared" si="9"/>
        <v>CLUES200</v>
      </c>
      <c r="B160" s="530" t="s">
        <v>1576</v>
      </c>
      <c r="C160" s="91">
        <f ca="1" t="shared" si="10"/>
        <v>0</v>
      </c>
      <c r="D160" s="91">
        <f t="shared" si="11"/>
        <v>0</v>
      </c>
      <c r="E160" s="91">
        <f t="shared" si="12"/>
        <v>2023</v>
      </c>
    </row>
    <row r="161" spans="1:5" ht="12.75">
      <c r="A161" s="91" t="str">
        <f t="shared" si="9"/>
        <v>CLUES200</v>
      </c>
      <c r="B161" s="530" t="s">
        <v>1570</v>
      </c>
      <c r="C161" s="91">
        <f ca="1" t="shared" si="10"/>
        <v>0</v>
      </c>
      <c r="D161" s="91">
        <f t="shared" si="11"/>
        <v>0</v>
      </c>
      <c r="E161" s="91">
        <f t="shared" si="12"/>
        <v>2023</v>
      </c>
    </row>
    <row r="162" spans="1:5" ht="12.75">
      <c r="A162" s="91" t="str">
        <f t="shared" si="9"/>
        <v>CLUES200</v>
      </c>
      <c r="B162" s="530" t="s">
        <v>1571</v>
      </c>
      <c r="C162" s="91">
        <f ca="1" t="shared" si="10"/>
        <v>0</v>
      </c>
      <c r="D162" s="91">
        <f t="shared" si="11"/>
        <v>0</v>
      </c>
      <c r="E162" s="91">
        <f t="shared" si="12"/>
        <v>2023</v>
      </c>
    </row>
    <row r="163" spans="1:5" ht="12.75">
      <c r="A163" s="91" t="str">
        <f t="shared" si="9"/>
        <v>CLUES200</v>
      </c>
      <c r="B163" s="530" t="s">
        <v>360</v>
      </c>
      <c r="C163" s="91">
        <f ca="1" t="shared" si="10"/>
        <v>0</v>
      </c>
      <c r="D163" s="91">
        <f t="shared" si="11"/>
        <v>0</v>
      </c>
      <c r="E163" s="91">
        <f t="shared" si="12"/>
        <v>2023</v>
      </c>
    </row>
    <row r="164" spans="1:5" ht="12.75">
      <c r="A164" s="91" t="str">
        <f t="shared" si="9"/>
        <v>CLUES200</v>
      </c>
      <c r="B164" s="530" t="s">
        <v>361</v>
      </c>
      <c r="C164" s="91">
        <f ca="1" t="shared" si="10"/>
        <v>0</v>
      </c>
      <c r="D164" s="91">
        <f t="shared" si="11"/>
        <v>0</v>
      </c>
      <c r="E164" s="91">
        <f t="shared" si="12"/>
        <v>2023</v>
      </c>
    </row>
    <row r="165" spans="1:5" ht="12.75">
      <c r="A165" s="91" t="str">
        <f t="shared" si="9"/>
        <v>CLUES200</v>
      </c>
      <c r="B165" s="530" t="s">
        <v>362</v>
      </c>
      <c r="C165" s="91">
        <f ca="1" t="shared" si="10"/>
        <v>0</v>
      </c>
      <c r="D165" s="91">
        <f t="shared" si="11"/>
        <v>0</v>
      </c>
      <c r="E165" s="91">
        <f t="shared" si="12"/>
        <v>2023</v>
      </c>
    </row>
    <row r="166" spans="1:5" ht="12.75">
      <c r="A166" s="91" t="str">
        <f t="shared" si="9"/>
        <v>CLUES200</v>
      </c>
      <c r="B166" s="530" t="s">
        <v>363</v>
      </c>
      <c r="C166" s="91">
        <f ca="1" t="shared" si="10"/>
        <v>0</v>
      </c>
      <c r="D166" s="91">
        <f t="shared" si="11"/>
        <v>0</v>
      </c>
      <c r="E166" s="91">
        <f t="shared" si="12"/>
        <v>2023</v>
      </c>
    </row>
    <row r="167" spans="1:5" ht="12.75">
      <c r="A167" s="91" t="str">
        <f t="shared" si="9"/>
        <v>CLUES200</v>
      </c>
      <c r="B167" s="530" t="s">
        <v>58</v>
      </c>
      <c r="C167" s="91">
        <f ca="1" t="shared" si="10"/>
        <v>0</v>
      </c>
      <c r="D167" s="91">
        <f t="shared" si="11"/>
        <v>0</v>
      </c>
      <c r="E167" s="91">
        <f t="shared" si="12"/>
        <v>2023</v>
      </c>
    </row>
    <row r="168" spans="1:5" ht="12.75">
      <c r="A168" s="91" t="str">
        <f t="shared" si="9"/>
        <v>CLUES200</v>
      </c>
      <c r="B168" s="530" t="s">
        <v>356</v>
      </c>
      <c r="C168" s="91">
        <f ca="1" t="shared" si="10"/>
        <v>0</v>
      </c>
      <c r="D168" s="91">
        <f t="shared" si="11"/>
        <v>0</v>
      </c>
      <c r="E168" s="91">
        <f t="shared" si="12"/>
        <v>2023</v>
      </c>
    </row>
    <row r="169" spans="1:5" ht="12.75">
      <c r="A169" s="91" t="str">
        <f t="shared" si="9"/>
        <v>CLUES200</v>
      </c>
      <c r="B169" s="530" t="s">
        <v>61</v>
      </c>
      <c r="C169" s="91">
        <f ca="1" t="shared" si="10"/>
        <v>0</v>
      </c>
      <c r="D169" s="91">
        <f t="shared" si="11"/>
        <v>0</v>
      </c>
      <c r="E169" s="91">
        <f t="shared" si="12"/>
        <v>2023</v>
      </c>
    </row>
    <row r="170" spans="1:5" ht="12.75">
      <c r="A170" s="91" t="str">
        <f t="shared" si="9"/>
        <v>CLUES200</v>
      </c>
      <c r="B170" s="530" t="s">
        <v>357</v>
      </c>
      <c r="C170" s="91">
        <f ca="1" t="shared" si="10"/>
        <v>0</v>
      </c>
      <c r="D170" s="91">
        <f t="shared" si="11"/>
        <v>0</v>
      </c>
      <c r="E170" s="91">
        <f t="shared" si="12"/>
        <v>2023</v>
      </c>
    </row>
    <row r="171" spans="1:5" ht="12.75">
      <c r="A171" s="91" t="str">
        <f t="shared" si="9"/>
        <v>CLUES200</v>
      </c>
      <c r="B171" s="530" t="s">
        <v>358</v>
      </c>
      <c r="C171" s="91">
        <f ca="1" t="shared" si="10"/>
        <v>0</v>
      </c>
      <c r="D171" s="91">
        <f t="shared" si="11"/>
        <v>0</v>
      </c>
      <c r="E171" s="91">
        <f t="shared" si="12"/>
        <v>2023</v>
      </c>
    </row>
    <row r="172" spans="1:5" ht="12.75">
      <c r="A172" s="91" t="str">
        <f t="shared" si="9"/>
        <v>CLUES200</v>
      </c>
      <c r="B172" s="530" t="s">
        <v>1581</v>
      </c>
      <c r="C172" s="91">
        <f ca="1" t="shared" si="10"/>
        <v>0</v>
      </c>
      <c r="D172" s="91">
        <f t="shared" si="11"/>
        <v>0</v>
      </c>
      <c r="E172" s="91">
        <f t="shared" si="12"/>
        <v>2023</v>
      </c>
    </row>
    <row r="173" spans="1:5" ht="12.75">
      <c r="A173" s="91" t="str">
        <f t="shared" si="9"/>
        <v>CLUES200</v>
      </c>
      <c r="B173" s="530" t="s">
        <v>1582</v>
      </c>
      <c r="C173" s="91">
        <f ca="1" t="shared" si="10"/>
        <v>0</v>
      </c>
      <c r="D173" s="91">
        <f t="shared" si="11"/>
        <v>0</v>
      </c>
      <c r="E173" s="91">
        <f t="shared" si="12"/>
        <v>2023</v>
      </c>
    </row>
    <row r="174" spans="1:5" ht="12.75">
      <c r="A174" s="91" t="str">
        <f t="shared" si="9"/>
        <v>CLUES200</v>
      </c>
      <c r="B174" s="530" t="s">
        <v>66</v>
      </c>
      <c r="C174" s="91">
        <f ca="1" t="shared" si="10"/>
        <v>0</v>
      </c>
      <c r="D174" s="91">
        <f t="shared" si="11"/>
        <v>0</v>
      </c>
      <c r="E174" s="91">
        <f t="shared" si="12"/>
        <v>2023</v>
      </c>
    </row>
    <row r="175" spans="1:5" ht="12.75">
      <c r="A175" s="91" t="str">
        <f t="shared" si="9"/>
        <v>CLUES200</v>
      </c>
      <c r="B175" s="530" t="s">
        <v>359</v>
      </c>
      <c r="C175" s="91">
        <f ca="1" t="shared" si="10"/>
        <v>0</v>
      </c>
      <c r="D175" s="91">
        <f t="shared" si="11"/>
        <v>0</v>
      </c>
      <c r="E175" s="91">
        <f t="shared" si="12"/>
        <v>2023</v>
      </c>
    </row>
    <row r="176" spans="1:5" ht="12.75">
      <c r="A176" s="91" t="str">
        <f t="shared" si="9"/>
        <v>CLUES200</v>
      </c>
      <c r="B176" s="530" t="s">
        <v>56</v>
      </c>
      <c r="C176" s="91">
        <f ca="1" t="shared" si="10"/>
        <v>0</v>
      </c>
      <c r="D176" s="91">
        <f t="shared" si="11"/>
        <v>0</v>
      </c>
      <c r="E176" s="91">
        <f t="shared" si="12"/>
        <v>2023</v>
      </c>
    </row>
    <row r="177" spans="1:5" ht="12.75">
      <c r="A177" s="91" t="str">
        <f t="shared" si="9"/>
        <v>CLUES200</v>
      </c>
      <c r="B177" s="530" t="s">
        <v>60</v>
      </c>
      <c r="C177" s="91">
        <f ca="1" t="shared" si="10"/>
        <v>0</v>
      </c>
      <c r="D177" s="91">
        <f t="shared" si="11"/>
        <v>0</v>
      </c>
      <c r="E177" s="91">
        <f t="shared" si="12"/>
        <v>2023</v>
      </c>
    </row>
    <row r="178" spans="1:5" ht="12.75">
      <c r="A178" s="91" t="str">
        <f t="shared" si="9"/>
        <v>CLUES200</v>
      </c>
      <c r="B178" s="530" t="s">
        <v>62</v>
      </c>
      <c r="C178" s="91">
        <f ca="1" t="shared" si="10"/>
        <v>0</v>
      </c>
      <c r="D178" s="91">
        <f t="shared" si="11"/>
        <v>0</v>
      </c>
      <c r="E178" s="91">
        <f t="shared" si="12"/>
        <v>2023</v>
      </c>
    </row>
    <row r="179" spans="1:5" ht="12.75">
      <c r="A179" s="91" t="str">
        <f t="shared" si="9"/>
        <v>CLUES200</v>
      </c>
      <c r="B179" s="530" t="s">
        <v>63</v>
      </c>
      <c r="C179" s="91">
        <f ca="1" t="shared" si="10"/>
        <v>0</v>
      </c>
      <c r="D179" s="91">
        <f t="shared" si="11"/>
        <v>0</v>
      </c>
      <c r="E179" s="91">
        <f t="shared" si="12"/>
        <v>2023</v>
      </c>
    </row>
    <row r="180" spans="1:5" ht="12.75">
      <c r="A180" s="91" t="str">
        <f t="shared" si="9"/>
        <v>CLUES200</v>
      </c>
      <c r="B180" s="530" t="s">
        <v>64</v>
      </c>
      <c r="C180" s="91">
        <f ca="1" t="shared" si="10"/>
        <v>0</v>
      </c>
      <c r="D180" s="91">
        <f t="shared" si="11"/>
        <v>0</v>
      </c>
      <c r="E180" s="91">
        <f t="shared" si="12"/>
        <v>2023</v>
      </c>
    </row>
    <row r="181" spans="1:5" ht="12.75">
      <c r="A181" s="91" t="str">
        <f t="shared" si="9"/>
        <v>CLUES200</v>
      </c>
      <c r="B181" s="530" t="s">
        <v>67</v>
      </c>
      <c r="C181" s="91">
        <f ca="1" t="shared" si="10"/>
        <v>0</v>
      </c>
      <c r="D181" s="91">
        <f t="shared" si="11"/>
        <v>0</v>
      </c>
      <c r="E181" s="91">
        <f t="shared" si="12"/>
        <v>2023</v>
      </c>
    </row>
    <row r="182" spans="1:5" ht="12.75">
      <c r="A182" s="91" t="str">
        <f t="shared" si="9"/>
        <v>CLUES200</v>
      </c>
      <c r="B182" s="530" t="s">
        <v>65</v>
      </c>
      <c r="C182" s="91">
        <f ca="1" t="shared" si="10"/>
        <v>0</v>
      </c>
      <c r="D182" s="91">
        <f t="shared" si="11"/>
        <v>0</v>
      </c>
      <c r="E182" s="91">
        <f t="shared" si="12"/>
        <v>2023</v>
      </c>
    </row>
    <row r="183" spans="1:5" ht="12.75">
      <c r="A183" s="91" t="str">
        <f t="shared" si="9"/>
        <v>CLUES200</v>
      </c>
      <c r="B183" s="530" t="s">
        <v>729</v>
      </c>
      <c r="C183" s="91">
        <f ca="1" t="shared" si="10"/>
        <v>0</v>
      </c>
      <c r="D183" s="91">
        <f t="shared" si="11"/>
        <v>0</v>
      </c>
      <c r="E183" s="91">
        <f t="shared" si="12"/>
        <v>2023</v>
      </c>
    </row>
    <row r="184" spans="1:5" ht="12.75">
      <c r="A184" s="91" t="str">
        <f aca="true" t="shared" si="13" ref="A184:A251">clues</f>
        <v>CLUES200</v>
      </c>
      <c r="B184" s="530" t="s">
        <v>730</v>
      </c>
      <c r="C184" s="91">
        <f ca="1" t="shared" si="10"/>
        <v>0</v>
      </c>
      <c r="D184" s="91">
        <f aca="true" t="shared" si="14" ref="D184:D251">mes</f>
        <v>0</v>
      </c>
      <c r="E184" s="91">
        <f aca="true" t="shared" si="15" ref="E184:E251">anno</f>
        <v>2023</v>
      </c>
    </row>
    <row r="185" spans="1:5" ht="12.75">
      <c r="A185" s="91" t="str">
        <f t="shared" si="13"/>
        <v>CLUES200</v>
      </c>
      <c r="B185" s="530" t="s">
        <v>731</v>
      </c>
      <c r="C185" s="91">
        <f ca="1" t="shared" si="10"/>
        <v>0</v>
      </c>
      <c r="D185" s="91">
        <f t="shared" si="14"/>
        <v>0</v>
      </c>
      <c r="E185" s="91">
        <f t="shared" si="15"/>
        <v>2023</v>
      </c>
    </row>
    <row r="186" spans="1:5" ht="12.75">
      <c r="A186" s="91" t="str">
        <f t="shared" si="13"/>
        <v>CLUES200</v>
      </c>
      <c r="B186" s="530" t="s">
        <v>68</v>
      </c>
      <c r="C186" s="91">
        <f ca="1" t="shared" si="10"/>
        <v>0</v>
      </c>
      <c r="D186" s="91">
        <f t="shared" si="14"/>
        <v>0</v>
      </c>
      <c r="E186" s="91">
        <f t="shared" si="15"/>
        <v>2023</v>
      </c>
    </row>
    <row r="187" spans="1:5" ht="12.75">
      <c r="A187" s="91" t="str">
        <f t="shared" si="13"/>
        <v>CLUES200</v>
      </c>
      <c r="B187" s="530" t="s">
        <v>1587</v>
      </c>
      <c r="C187" s="91">
        <f ca="1" t="shared" si="16" ref="C187:C254">INDIRECT(B187)</f>
        <v>0</v>
      </c>
      <c r="D187" s="91">
        <f t="shared" si="14"/>
        <v>0</v>
      </c>
      <c r="E187" s="91">
        <f t="shared" si="15"/>
        <v>2023</v>
      </c>
    </row>
    <row r="188" spans="1:5" ht="12.75">
      <c r="A188" s="91" t="str">
        <f t="shared" si="13"/>
        <v>CLUES200</v>
      </c>
      <c r="B188" s="530" t="s">
        <v>1588</v>
      </c>
      <c r="C188" s="91">
        <f ca="1" t="shared" si="16"/>
        <v>0</v>
      </c>
      <c r="D188" s="91">
        <f t="shared" si="14"/>
        <v>0</v>
      </c>
      <c r="E188" s="91">
        <f t="shared" si="15"/>
        <v>2023</v>
      </c>
    </row>
    <row r="189" spans="1:5" ht="12.75">
      <c r="A189" s="91" t="str">
        <f t="shared" si="13"/>
        <v>CLUES200</v>
      </c>
      <c r="B189" s="530" t="s">
        <v>1590</v>
      </c>
      <c r="C189" s="91">
        <f ca="1" t="shared" si="16"/>
        <v>0</v>
      </c>
      <c r="D189" s="91">
        <f t="shared" si="14"/>
        <v>0</v>
      </c>
      <c r="E189" s="91">
        <f t="shared" si="15"/>
        <v>2023</v>
      </c>
    </row>
    <row r="190" spans="1:5" ht="12.75">
      <c r="A190" s="91" t="str">
        <f t="shared" si="13"/>
        <v>CLUES200</v>
      </c>
      <c r="B190" s="530" t="s">
        <v>1591</v>
      </c>
      <c r="C190" s="91">
        <f ca="1" t="shared" si="16"/>
        <v>0</v>
      </c>
      <c r="D190" s="91">
        <f t="shared" si="14"/>
        <v>0</v>
      </c>
      <c r="E190" s="91">
        <f t="shared" si="15"/>
        <v>2023</v>
      </c>
    </row>
    <row r="191" spans="1:5" ht="12.75">
      <c r="A191" s="91" t="str">
        <f t="shared" si="13"/>
        <v>CLUES200</v>
      </c>
      <c r="B191" s="53" t="s">
        <v>1592</v>
      </c>
      <c r="C191" s="91">
        <f ca="1" t="shared" si="16"/>
        <v>0</v>
      </c>
      <c r="D191" s="91">
        <f t="shared" si="14"/>
        <v>0</v>
      </c>
      <c r="E191" s="91">
        <f t="shared" si="15"/>
        <v>2023</v>
      </c>
    </row>
    <row r="192" spans="1:5" ht="12.75">
      <c r="A192" s="91" t="str">
        <f t="shared" si="13"/>
        <v>CLUES200</v>
      </c>
      <c r="B192" s="53" t="s">
        <v>1593</v>
      </c>
      <c r="C192" s="91">
        <f ca="1" t="shared" si="16"/>
        <v>0</v>
      </c>
      <c r="D192" s="91">
        <f t="shared" si="14"/>
        <v>0</v>
      </c>
      <c r="E192" s="91">
        <f t="shared" si="15"/>
        <v>2023</v>
      </c>
    </row>
    <row r="193" spans="1:5" ht="12.75">
      <c r="A193" s="91" t="str">
        <f t="shared" si="13"/>
        <v>CLUES200</v>
      </c>
      <c r="B193" s="53" t="s">
        <v>1594</v>
      </c>
      <c r="C193" s="91">
        <f ca="1" t="shared" si="16"/>
        <v>0</v>
      </c>
      <c r="D193" s="91">
        <f t="shared" si="14"/>
        <v>0</v>
      </c>
      <c r="E193" s="91">
        <f t="shared" si="15"/>
        <v>2023</v>
      </c>
    </row>
    <row r="194" spans="1:5" ht="12.75">
      <c r="A194" s="91" t="str">
        <f t="shared" si="13"/>
        <v>CLUES200</v>
      </c>
      <c r="B194" s="53" t="s">
        <v>1595</v>
      </c>
      <c r="C194" s="91">
        <f ca="1" t="shared" si="16"/>
        <v>0</v>
      </c>
      <c r="D194" s="91">
        <f t="shared" si="14"/>
        <v>0</v>
      </c>
      <c r="E194" s="91">
        <f t="shared" si="15"/>
        <v>2023</v>
      </c>
    </row>
    <row r="195" spans="1:5" ht="12.75">
      <c r="A195" s="91" t="str">
        <f t="shared" si="13"/>
        <v>CLUES200</v>
      </c>
      <c r="B195" s="53" t="s">
        <v>1596</v>
      </c>
      <c r="C195" s="91">
        <f ca="1" t="shared" si="16"/>
        <v>0</v>
      </c>
      <c r="D195" s="91">
        <f t="shared" si="14"/>
        <v>0</v>
      </c>
      <c r="E195" s="91">
        <f t="shared" si="15"/>
        <v>2023</v>
      </c>
    </row>
    <row r="196" spans="1:5" ht="12.75">
      <c r="A196" s="91" t="str">
        <f t="shared" si="13"/>
        <v>CLUES200</v>
      </c>
      <c r="B196" s="53" t="s">
        <v>1598</v>
      </c>
      <c r="C196" s="91">
        <f ca="1" t="shared" si="16"/>
        <v>0</v>
      </c>
      <c r="D196" s="91">
        <f t="shared" si="14"/>
        <v>0</v>
      </c>
      <c r="E196" s="91">
        <f t="shared" si="15"/>
        <v>2023</v>
      </c>
    </row>
    <row r="197" spans="1:5" ht="12.75">
      <c r="A197" s="91" t="str">
        <f t="shared" si="13"/>
        <v>CLUES200</v>
      </c>
      <c r="B197" s="53" t="s">
        <v>1599</v>
      </c>
      <c r="C197" s="91">
        <f ca="1" t="shared" si="16"/>
        <v>0</v>
      </c>
      <c r="D197" s="91">
        <f t="shared" si="14"/>
        <v>0</v>
      </c>
      <c r="E197" s="91">
        <f t="shared" si="15"/>
        <v>2023</v>
      </c>
    </row>
    <row r="198" spans="1:5" ht="12.75">
      <c r="A198" s="91" t="str">
        <f t="shared" si="13"/>
        <v>CLUES200</v>
      </c>
      <c r="B198" s="53" t="s">
        <v>1600</v>
      </c>
      <c r="C198" s="91">
        <f ca="1" t="shared" si="16"/>
        <v>0</v>
      </c>
      <c r="D198" s="91">
        <f t="shared" si="14"/>
        <v>0</v>
      </c>
      <c r="E198" s="91">
        <f t="shared" si="15"/>
        <v>2023</v>
      </c>
    </row>
    <row r="199" spans="1:5" ht="12.75">
      <c r="A199" s="91" t="str">
        <f t="shared" si="13"/>
        <v>CLUES200</v>
      </c>
      <c r="B199" s="53" t="s">
        <v>1601</v>
      </c>
      <c r="C199" s="91">
        <f ca="1" t="shared" si="16"/>
        <v>0</v>
      </c>
      <c r="D199" s="91">
        <f t="shared" si="14"/>
        <v>0</v>
      </c>
      <c r="E199" s="91">
        <f t="shared" si="15"/>
        <v>2023</v>
      </c>
    </row>
    <row r="200" spans="1:5" ht="12.75">
      <c r="A200" s="91" t="str">
        <f t="shared" si="13"/>
        <v>CLUES200</v>
      </c>
      <c r="B200" s="53" t="s">
        <v>1602</v>
      </c>
      <c r="C200" s="91">
        <f ca="1" t="shared" si="16"/>
        <v>0</v>
      </c>
      <c r="D200" s="91">
        <f t="shared" si="14"/>
        <v>0</v>
      </c>
      <c r="E200" s="91">
        <f t="shared" si="15"/>
        <v>2023</v>
      </c>
    </row>
    <row r="201" spans="1:5" ht="12.75">
      <c r="A201" s="91" t="str">
        <f t="shared" si="13"/>
        <v>CLUES200</v>
      </c>
      <c r="B201" s="53" t="s">
        <v>1603</v>
      </c>
      <c r="C201" s="91">
        <f ca="1" t="shared" si="16"/>
        <v>0</v>
      </c>
      <c r="D201" s="91">
        <f t="shared" si="14"/>
        <v>0</v>
      </c>
      <c r="E201" s="91">
        <f t="shared" si="15"/>
        <v>2023</v>
      </c>
    </row>
    <row r="202" spans="1:5" ht="12.75">
      <c r="A202" s="91" t="str">
        <f t="shared" si="13"/>
        <v>CLUES200</v>
      </c>
      <c r="B202" s="53" t="s">
        <v>1604</v>
      </c>
      <c r="C202" s="91">
        <f ca="1" t="shared" si="16"/>
        <v>0</v>
      </c>
      <c r="D202" s="91">
        <f t="shared" si="14"/>
        <v>0</v>
      </c>
      <c r="E202" s="91">
        <f t="shared" si="15"/>
        <v>2023</v>
      </c>
    </row>
    <row r="203" spans="1:5" ht="12.75">
      <c r="A203" s="91" t="str">
        <f t="shared" si="13"/>
        <v>CLUES200</v>
      </c>
      <c r="B203" s="53" t="s">
        <v>1605</v>
      </c>
      <c r="C203" s="91">
        <f ca="1" t="shared" si="16"/>
        <v>0</v>
      </c>
      <c r="D203" s="91">
        <f t="shared" si="14"/>
        <v>0</v>
      </c>
      <c r="E203" s="91">
        <f t="shared" si="15"/>
        <v>2023</v>
      </c>
    </row>
    <row r="204" spans="1:5" ht="12.75">
      <c r="A204" s="91" t="str">
        <f t="shared" si="13"/>
        <v>CLUES200</v>
      </c>
      <c r="B204" s="53" t="s">
        <v>1606</v>
      </c>
      <c r="C204" s="91">
        <f ca="1" t="shared" si="16"/>
        <v>0</v>
      </c>
      <c r="D204" s="91">
        <f t="shared" si="14"/>
        <v>0</v>
      </c>
      <c r="E204" s="91">
        <f t="shared" si="15"/>
        <v>2023</v>
      </c>
    </row>
    <row r="205" spans="1:5" ht="12.75">
      <c r="A205" s="91" t="str">
        <f t="shared" si="13"/>
        <v>CLUES200</v>
      </c>
      <c r="B205" s="53" t="s">
        <v>73</v>
      </c>
      <c r="C205" s="91">
        <f ca="1">INDIRECT(B205)</f>
        <v>0</v>
      </c>
      <c r="D205" s="91">
        <f t="shared" si="14"/>
        <v>0</v>
      </c>
      <c r="E205" s="91">
        <f t="shared" si="15"/>
        <v>2023</v>
      </c>
    </row>
    <row r="206" spans="1:5" ht="12.75">
      <c r="A206" s="91" t="str">
        <f t="shared" si="13"/>
        <v>CLUES200</v>
      </c>
      <c r="B206" s="53" t="s">
        <v>76</v>
      </c>
      <c r="C206" s="91">
        <f ca="1">INDIRECT(B206)</f>
        <v>0</v>
      </c>
      <c r="D206" s="91">
        <f t="shared" si="14"/>
        <v>0</v>
      </c>
      <c r="E206" s="91">
        <f t="shared" si="15"/>
        <v>2023</v>
      </c>
    </row>
    <row r="207" spans="1:5" ht="12.75">
      <c r="A207" s="91" t="str">
        <f t="shared" si="13"/>
        <v>CLUES200</v>
      </c>
      <c r="B207" s="53" t="s">
        <v>79</v>
      </c>
      <c r="C207" s="91">
        <f ca="1">INDIRECT(B207)</f>
        <v>0</v>
      </c>
      <c r="D207" s="91">
        <f t="shared" si="14"/>
        <v>0</v>
      </c>
      <c r="E207" s="91">
        <f t="shared" si="15"/>
        <v>2023</v>
      </c>
    </row>
    <row r="208" spans="1:5" ht="12.75">
      <c r="A208" s="91" t="str">
        <f t="shared" si="13"/>
        <v>CLUES200</v>
      </c>
      <c r="B208" s="53" t="s">
        <v>2412</v>
      </c>
      <c r="C208" s="91">
        <f ca="1">INDIRECT(B208)</f>
        <v>0</v>
      </c>
      <c r="D208" s="91">
        <f t="shared" si="14"/>
        <v>0</v>
      </c>
      <c r="E208" s="91">
        <f t="shared" si="15"/>
        <v>2023</v>
      </c>
    </row>
    <row r="209" spans="1:5" ht="12.75">
      <c r="A209" s="91" t="str">
        <f t="shared" si="13"/>
        <v>CLUES200</v>
      </c>
      <c r="B209" s="53" t="s">
        <v>81</v>
      </c>
      <c r="C209" s="91">
        <f ca="1" t="shared" si="16"/>
        <v>0</v>
      </c>
      <c r="D209" s="91">
        <f t="shared" si="14"/>
        <v>0</v>
      </c>
      <c r="E209" s="91">
        <f t="shared" si="15"/>
        <v>2023</v>
      </c>
    </row>
    <row r="210" spans="1:5" ht="12.75">
      <c r="A210" s="91" t="str">
        <f t="shared" si="13"/>
        <v>CLUES200</v>
      </c>
      <c r="B210" s="53" t="s">
        <v>92</v>
      </c>
      <c r="C210" s="91">
        <f ca="1" t="shared" si="16"/>
        <v>0</v>
      </c>
      <c r="D210" s="91">
        <f t="shared" si="14"/>
        <v>0</v>
      </c>
      <c r="E210" s="91">
        <f t="shared" si="15"/>
        <v>2023</v>
      </c>
    </row>
    <row r="211" spans="1:5" ht="12.75">
      <c r="A211" s="91" t="str">
        <f t="shared" si="13"/>
        <v>CLUES200</v>
      </c>
      <c r="B211" s="53" t="s">
        <v>83</v>
      </c>
      <c r="C211" s="91">
        <f ca="1" t="shared" si="16"/>
        <v>0</v>
      </c>
      <c r="D211" s="91">
        <f t="shared" si="14"/>
        <v>0</v>
      </c>
      <c r="E211" s="91">
        <f t="shared" si="15"/>
        <v>2023</v>
      </c>
    </row>
    <row r="212" spans="1:5" ht="12.75">
      <c r="A212" s="91" t="str">
        <f t="shared" si="13"/>
        <v>CLUES200</v>
      </c>
      <c r="B212" s="53" t="s">
        <v>90</v>
      </c>
      <c r="C212" s="91">
        <f ca="1" t="shared" si="16"/>
        <v>0</v>
      </c>
      <c r="D212" s="91">
        <f t="shared" si="14"/>
        <v>0</v>
      </c>
      <c r="E212" s="91">
        <f t="shared" si="15"/>
        <v>2023</v>
      </c>
    </row>
    <row r="213" spans="1:5" ht="12.75">
      <c r="A213" s="91" t="str">
        <f t="shared" si="13"/>
        <v>CLUES200</v>
      </c>
      <c r="B213" s="53" t="s">
        <v>86</v>
      </c>
      <c r="C213" s="91">
        <f ca="1" t="shared" si="16"/>
        <v>0</v>
      </c>
      <c r="D213" s="91">
        <f t="shared" si="14"/>
        <v>0</v>
      </c>
      <c r="E213" s="91">
        <f t="shared" si="15"/>
        <v>2023</v>
      </c>
    </row>
    <row r="214" spans="1:5" ht="12.75">
      <c r="A214" s="91" t="str">
        <f t="shared" si="13"/>
        <v>CLUES200</v>
      </c>
      <c r="B214" s="53" t="s">
        <v>344</v>
      </c>
      <c r="C214" s="91">
        <f ca="1" t="shared" si="16"/>
        <v>0</v>
      </c>
      <c r="D214" s="91">
        <f t="shared" si="14"/>
        <v>0</v>
      </c>
      <c r="E214" s="91">
        <f t="shared" si="15"/>
        <v>2023</v>
      </c>
    </row>
    <row r="215" spans="1:5" ht="12.75">
      <c r="A215" s="91" t="str">
        <f t="shared" si="13"/>
        <v>CLUES200</v>
      </c>
      <c r="B215" s="53" t="s">
        <v>88</v>
      </c>
      <c r="C215" s="91">
        <f ca="1" t="shared" si="16"/>
        <v>0</v>
      </c>
      <c r="D215" s="91">
        <f t="shared" si="14"/>
        <v>0</v>
      </c>
      <c r="E215" s="91">
        <f t="shared" si="15"/>
        <v>2023</v>
      </c>
    </row>
    <row r="216" spans="1:5" ht="12.75">
      <c r="A216" s="91" t="str">
        <f t="shared" si="13"/>
        <v>CLUES200</v>
      </c>
      <c r="B216" s="53" t="s">
        <v>95</v>
      </c>
      <c r="C216" s="91">
        <f ca="1" t="shared" si="16"/>
        <v>0</v>
      </c>
      <c r="D216" s="91">
        <f t="shared" si="14"/>
        <v>0</v>
      </c>
      <c r="E216" s="91">
        <f t="shared" si="15"/>
        <v>2023</v>
      </c>
    </row>
    <row r="217" spans="1:5" ht="12.75">
      <c r="A217" s="91" t="str">
        <f t="shared" si="13"/>
        <v>CLUES200</v>
      </c>
      <c r="B217" s="53" t="s">
        <v>98</v>
      </c>
      <c r="C217" s="91">
        <f ca="1" t="shared" si="16"/>
        <v>0</v>
      </c>
      <c r="D217" s="91">
        <f t="shared" si="14"/>
        <v>0</v>
      </c>
      <c r="E217" s="91">
        <f t="shared" si="15"/>
        <v>2023</v>
      </c>
    </row>
    <row r="218" spans="1:5" ht="12.75">
      <c r="A218" s="91" t="str">
        <f t="shared" si="13"/>
        <v>CLUES200</v>
      </c>
      <c r="B218" s="53" t="s">
        <v>100</v>
      </c>
      <c r="C218" s="91">
        <f ca="1" t="shared" si="16"/>
        <v>0</v>
      </c>
      <c r="D218" s="91">
        <f t="shared" si="14"/>
        <v>0</v>
      </c>
      <c r="E218" s="91">
        <f t="shared" si="15"/>
        <v>2023</v>
      </c>
    </row>
    <row r="219" spans="1:5" ht="12.75">
      <c r="A219" s="91" t="str">
        <f t="shared" si="13"/>
        <v>CLUES200</v>
      </c>
      <c r="B219" s="53" t="s">
        <v>102</v>
      </c>
      <c r="C219" s="91">
        <f ca="1" t="shared" si="16"/>
        <v>0</v>
      </c>
      <c r="D219" s="91">
        <f t="shared" si="14"/>
        <v>0</v>
      </c>
      <c r="E219" s="91">
        <f t="shared" si="15"/>
        <v>2023</v>
      </c>
    </row>
    <row r="220" spans="1:5" ht="12.75">
      <c r="A220" s="91" t="str">
        <f t="shared" si="13"/>
        <v>CLUES200</v>
      </c>
      <c r="B220" s="53" t="s">
        <v>2413</v>
      </c>
      <c r="C220" s="91">
        <f ca="1" t="shared" si="16"/>
        <v>0</v>
      </c>
      <c r="D220" s="91">
        <f t="shared" si="14"/>
        <v>0</v>
      </c>
      <c r="E220" s="91">
        <f t="shared" si="15"/>
        <v>2023</v>
      </c>
    </row>
    <row r="221" spans="1:5" ht="12.75">
      <c r="A221" s="91" t="str">
        <f t="shared" si="13"/>
        <v>CLUES200</v>
      </c>
      <c r="B221" s="53" t="s">
        <v>105</v>
      </c>
      <c r="C221" s="91">
        <f ca="1" t="shared" si="16"/>
        <v>0</v>
      </c>
      <c r="D221" s="91">
        <f t="shared" si="14"/>
        <v>0</v>
      </c>
      <c r="E221" s="91">
        <f t="shared" si="15"/>
        <v>2023</v>
      </c>
    </row>
    <row r="222" spans="1:5" ht="12.75">
      <c r="A222" s="91" t="str">
        <f t="shared" si="13"/>
        <v>CLUES200</v>
      </c>
      <c r="B222" s="53" t="s">
        <v>114</v>
      </c>
      <c r="C222" s="91">
        <f ca="1" t="shared" si="16"/>
        <v>0</v>
      </c>
      <c r="D222" s="91">
        <f t="shared" si="14"/>
        <v>0</v>
      </c>
      <c r="E222" s="91">
        <f t="shared" si="15"/>
        <v>2023</v>
      </c>
    </row>
    <row r="223" spans="1:5" ht="12.75">
      <c r="A223" s="91" t="str">
        <f t="shared" si="13"/>
        <v>CLUES200</v>
      </c>
      <c r="B223" s="53" t="s">
        <v>107</v>
      </c>
      <c r="C223" s="91">
        <f ca="1" t="shared" si="16"/>
        <v>0</v>
      </c>
      <c r="D223" s="91">
        <f t="shared" si="14"/>
        <v>0</v>
      </c>
      <c r="E223" s="91">
        <f t="shared" si="15"/>
        <v>2023</v>
      </c>
    </row>
    <row r="224" spans="1:5" ht="12.75">
      <c r="A224" s="91" t="str">
        <f t="shared" si="13"/>
        <v>CLUES200</v>
      </c>
      <c r="B224" s="53" t="s">
        <v>113</v>
      </c>
      <c r="C224" s="91">
        <f ca="1" t="shared" si="16"/>
        <v>0</v>
      </c>
      <c r="D224" s="91">
        <f t="shared" si="14"/>
        <v>0</v>
      </c>
      <c r="E224" s="91">
        <f t="shared" si="15"/>
        <v>2023</v>
      </c>
    </row>
    <row r="225" spans="1:5" ht="12.75">
      <c r="A225" s="91" t="str">
        <f t="shared" si="13"/>
        <v>CLUES200</v>
      </c>
      <c r="B225" s="53" t="s">
        <v>110</v>
      </c>
      <c r="C225" s="91">
        <f ca="1" t="shared" si="16"/>
        <v>0</v>
      </c>
      <c r="D225" s="91">
        <f t="shared" si="14"/>
        <v>0</v>
      </c>
      <c r="E225" s="91">
        <f t="shared" si="15"/>
        <v>2023</v>
      </c>
    </row>
    <row r="226" spans="1:5" ht="12.75">
      <c r="A226" s="91" t="str">
        <f t="shared" si="13"/>
        <v>CLUES200</v>
      </c>
      <c r="B226" s="53" t="s">
        <v>345</v>
      </c>
      <c r="C226" s="91">
        <f ca="1" t="shared" si="16"/>
        <v>0</v>
      </c>
      <c r="D226" s="91">
        <f t="shared" si="14"/>
        <v>0</v>
      </c>
      <c r="E226" s="91">
        <f t="shared" si="15"/>
        <v>2023</v>
      </c>
    </row>
    <row r="227" spans="1:5" ht="12.75">
      <c r="A227" s="91" t="str">
        <f t="shared" si="13"/>
        <v>CLUES200</v>
      </c>
      <c r="B227" s="53" t="s">
        <v>112</v>
      </c>
      <c r="C227" s="91">
        <f ca="1" t="shared" si="16"/>
        <v>0</v>
      </c>
      <c r="D227" s="91">
        <f t="shared" si="14"/>
        <v>0</v>
      </c>
      <c r="E227" s="91">
        <f t="shared" si="15"/>
        <v>2023</v>
      </c>
    </row>
    <row r="228" spans="1:5" ht="12.75">
      <c r="A228" s="91" t="str">
        <f t="shared" si="13"/>
        <v>CLUES200</v>
      </c>
      <c r="B228" s="53" t="s">
        <v>115</v>
      </c>
      <c r="C228" s="91">
        <f ca="1" t="shared" si="16"/>
        <v>0</v>
      </c>
      <c r="D228" s="91">
        <f t="shared" si="14"/>
        <v>0</v>
      </c>
      <c r="E228" s="91">
        <f t="shared" si="15"/>
        <v>2023</v>
      </c>
    </row>
    <row r="229" spans="1:5" ht="12.75">
      <c r="A229" s="91" t="str">
        <f t="shared" si="13"/>
        <v>CLUES200</v>
      </c>
      <c r="B229" s="53" t="s">
        <v>1944</v>
      </c>
      <c r="C229" s="91">
        <f ca="1" t="shared" si="16"/>
        <v>0</v>
      </c>
      <c r="D229" s="91">
        <f t="shared" si="14"/>
        <v>0</v>
      </c>
      <c r="E229" s="91">
        <f t="shared" si="15"/>
        <v>2023</v>
      </c>
    </row>
    <row r="230" spans="1:5" ht="12.75">
      <c r="A230" s="91" t="str">
        <f t="shared" si="13"/>
        <v>CLUES200</v>
      </c>
      <c r="B230" s="53" t="s">
        <v>1945</v>
      </c>
      <c r="C230" s="91">
        <f ca="1" t="shared" si="16"/>
        <v>0</v>
      </c>
      <c r="D230" s="91">
        <f t="shared" si="14"/>
        <v>0</v>
      </c>
      <c r="E230" s="91">
        <f t="shared" si="15"/>
        <v>2023</v>
      </c>
    </row>
    <row r="231" spans="1:5" ht="12.75">
      <c r="A231" s="91" t="str">
        <f t="shared" si="13"/>
        <v>CLUES200</v>
      </c>
      <c r="B231" s="53" t="s">
        <v>1946</v>
      </c>
      <c r="C231" s="91">
        <f ca="1" t="shared" si="16"/>
        <v>0</v>
      </c>
      <c r="D231" s="91">
        <f t="shared" si="14"/>
        <v>0</v>
      </c>
      <c r="E231" s="91">
        <f t="shared" si="15"/>
        <v>2023</v>
      </c>
    </row>
    <row r="232" spans="1:5" ht="12.75">
      <c r="A232" s="91" t="str">
        <f t="shared" si="13"/>
        <v>CLUES200</v>
      </c>
      <c r="B232" s="53" t="s">
        <v>2742</v>
      </c>
      <c r="C232" s="91">
        <f ca="1" t="shared" si="16"/>
        <v>0</v>
      </c>
      <c r="D232" s="91">
        <f t="shared" si="14"/>
        <v>0</v>
      </c>
      <c r="E232" s="91">
        <f t="shared" si="15"/>
        <v>2023</v>
      </c>
    </row>
    <row r="233" spans="1:5" ht="12.75">
      <c r="A233" s="91" t="str">
        <f t="shared" si="13"/>
        <v>CLUES200</v>
      </c>
      <c r="B233" s="53" t="s">
        <v>1947</v>
      </c>
      <c r="C233" s="91">
        <f ca="1" t="shared" si="16"/>
        <v>0</v>
      </c>
      <c r="D233" s="91">
        <f t="shared" si="14"/>
        <v>0</v>
      </c>
      <c r="E233" s="91">
        <f t="shared" si="15"/>
        <v>2023</v>
      </c>
    </row>
    <row r="234" spans="1:5" ht="12.75">
      <c r="A234" s="91" t="str">
        <f t="shared" si="13"/>
        <v>CLUES200</v>
      </c>
      <c r="B234" s="53" t="s">
        <v>1948</v>
      </c>
      <c r="C234" s="91">
        <f ca="1" t="shared" si="16"/>
        <v>0</v>
      </c>
      <c r="D234" s="91">
        <f t="shared" si="14"/>
        <v>0</v>
      </c>
      <c r="E234" s="91">
        <f t="shared" si="15"/>
        <v>2023</v>
      </c>
    </row>
    <row r="235" spans="1:5" ht="12.75">
      <c r="A235" s="91" t="str">
        <f t="shared" si="13"/>
        <v>CLUES200</v>
      </c>
      <c r="B235" s="53" t="s">
        <v>1949</v>
      </c>
      <c r="C235" s="91">
        <f ca="1" t="shared" si="16"/>
        <v>0</v>
      </c>
      <c r="D235" s="91">
        <f t="shared" si="14"/>
        <v>0</v>
      </c>
      <c r="E235" s="91">
        <f t="shared" si="15"/>
        <v>2023</v>
      </c>
    </row>
    <row r="236" spans="1:5" ht="12.75">
      <c r="A236" s="91" t="str">
        <f t="shared" si="13"/>
        <v>CLUES200</v>
      </c>
      <c r="B236" s="53" t="s">
        <v>1950</v>
      </c>
      <c r="C236" s="91">
        <f ca="1" t="shared" si="16"/>
        <v>0</v>
      </c>
      <c r="D236" s="91">
        <f t="shared" si="14"/>
        <v>0</v>
      </c>
      <c r="E236" s="91">
        <f t="shared" si="15"/>
        <v>2023</v>
      </c>
    </row>
    <row r="237" spans="1:5" ht="12.75">
      <c r="A237" s="91" t="str">
        <f t="shared" si="13"/>
        <v>CLUES200</v>
      </c>
      <c r="B237" s="53" t="s">
        <v>1951</v>
      </c>
      <c r="C237" s="91">
        <f ca="1" t="shared" si="16"/>
        <v>0</v>
      </c>
      <c r="D237" s="91">
        <f t="shared" si="14"/>
        <v>0</v>
      </c>
      <c r="E237" s="91">
        <f t="shared" si="15"/>
        <v>2023</v>
      </c>
    </row>
    <row r="238" spans="1:5" ht="12.75">
      <c r="A238" s="91" t="str">
        <f t="shared" si="13"/>
        <v>CLUES200</v>
      </c>
      <c r="B238" s="53" t="s">
        <v>1952</v>
      </c>
      <c r="C238" s="91">
        <f ca="1" t="shared" si="16"/>
        <v>0</v>
      </c>
      <c r="D238" s="91">
        <f t="shared" si="14"/>
        <v>0</v>
      </c>
      <c r="E238" s="91">
        <f t="shared" si="15"/>
        <v>2023</v>
      </c>
    </row>
    <row r="239" spans="1:5" ht="12.75">
      <c r="A239" s="91" t="str">
        <f t="shared" si="13"/>
        <v>CLUES200</v>
      </c>
      <c r="B239" s="53" t="s">
        <v>1953</v>
      </c>
      <c r="C239" s="91">
        <f ca="1" t="shared" si="16"/>
        <v>0</v>
      </c>
      <c r="D239" s="91">
        <f t="shared" si="14"/>
        <v>0</v>
      </c>
      <c r="E239" s="91">
        <f t="shared" si="15"/>
        <v>2023</v>
      </c>
    </row>
    <row r="240" spans="1:5" ht="12.75">
      <c r="A240" s="91" t="str">
        <f t="shared" si="13"/>
        <v>CLUES200</v>
      </c>
      <c r="B240" s="53" t="s">
        <v>1954</v>
      </c>
      <c r="C240" s="91">
        <f ca="1" t="shared" si="16"/>
        <v>0</v>
      </c>
      <c r="D240" s="91">
        <f t="shared" si="14"/>
        <v>0</v>
      </c>
      <c r="E240" s="91">
        <f t="shared" si="15"/>
        <v>2023</v>
      </c>
    </row>
    <row r="241" spans="1:5" ht="12.75">
      <c r="A241" s="91" t="str">
        <f t="shared" si="13"/>
        <v>CLUES200</v>
      </c>
      <c r="B241" s="53" t="s">
        <v>1955</v>
      </c>
      <c r="C241" s="91">
        <f ca="1" t="shared" si="16"/>
        <v>0</v>
      </c>
      <c r="D241" s="91">
        <f t="shared" si="14"/>
        <v>0</v>
      </c>
      <c r="E241" s="91">
        <f t="shared" si="15"/>
        <v>2023</v>
      </c>
    </row>
    <row r="242" spans="1:5" ht="12.75">
      <c r="A242" s="91" t="str">
        <f t="shared" si="13"/>
        <v>CLUES200</v>
      </c>
      <c r="B242" s="53" t="s">
        <v>1956</v>
      </c>
      <c r="C242" s="91">
        <f ca="1" t="shared" si="16"/>
        <v>0</v>
      </c>
      <c r="D242" s="91">
        <f t="shared" si="14"/>
        <v>0</v>
      </c>
      <c r="E242" s="91">
        <f t="shared" si="15"/>
        <v>2023</v>
      </c>
    </row>
    <row r="243" spans="1:5" ht="12.75">
      <c r="A243" s="91" t="str">
        <f t="shared" si="13"/>
        <v>CLUES200</v>
      </c>
      <c r="B243" s="53" t="s">
        <v>1957</v>
      </c>
      <c r="C243" s="91">
        <f ca="1" t="shared" si="16"/>
        <v>0</v>
      </c>
      <c r="D243" s="91">
        <f t="shared" si="14"/>
        <v>0</v>
      </c>
      <c r="E243" s="91">
        <f t="shared" si="15"/>
        <v>2023</v>
      </c>
    </row>
    <row r="244" spans="1:5" ht="12.75">
      <c r="A244" s="91" t="str">
        <f t="shared" si="13"/>
        <v>CLUES200</v>
      </c>
      <c r="B244" s="53" t="s">
        <v>2414</v>
      </c>
      <c r="C244" s="91">
        <f ca="1" t="shared" si="16"/>
        <v>0</v>
      </c>
      <c r="D244" s="91">
        <f t="shared" si="14"/>
        <v>0</v>
      </c>
      <c r="E244" s="91">
        <f t="shared" si="15"/>
        <v>2023</v>
      </c>
    </row>
    <row r="245" spans="1:5" ht="12.75">
      <c r="A245" s="91" t="str">
        <f t="shared" si="13"/>
        <v>CLUES200</v>
      </c>
      <c r="B245" s="53" t="s">
        <v>1958</v>
      </c>
      <c r="C245" s="91">
        <f ca="1" t="shared" si="16"/>
        <v>0</v>
      </c>
      <c r="D245" s="91">
        <f t="shared" si="14"/>
        <v>0</v>
      </c>
      <c r="E245" s="91">
        <f t="shared" si="15"/>
        <v>2023</v>
      </c>
    </row>
    <row r="246" spans="1:5" ht="12.75">
      <c r="A246" s="91" t="str">
        <f t="shared" si="13"/>
        <v>CLUES200</v>
      </c>
      <c r="B246" s="53" t="s">
        <v>1959</v>
      </c>
      <c r="C246" s="91">
        <f ca="1" t="shared" si="16"/>
        <v>0</v>
      </c>
      <c r="D246" s="91">
        <f t="shared" si="14"/>
        <v>0</v>
      </c>
      <c r="E246" s="91">
        <f t="shared" si="15"/>
        <v>2023</v>
      </c>
    </row>
    <row r="247" spans="1:5" ht="12.75">
      <c r="A247" s="91" t="str">
        <f t="shared" si="13"/>
        <v>CLUES200</v>
      </c>
      <c r="B247" s="53" t="s">
        <v>1960</v>
      </c>
      <c r="C247" s="91">
        <f ca="1" t="shared" si="16"/>
        <v>0</v>
      </c>
      <c r="D247" s="91">
        <f t="shared" si="14"/>
        <v>0</v>
      </c>
      <c r="E247" s="91">
        <f t="shared" si="15"/>
        <v>2023</v>
      </c>
    </row>
    <row r="248" spans="1:5" ht="12.75">
      <c r="A248" s="91" t="str">
        <f t="shared" si="13"/>
        <v>CLUES200</v>
      </c>
      <c r="B248" s="53" t="s">
        <v>1961</v>
      </c>
      <c r="C248" s="91">
        <f ca="1" t="shared" si="16"/>
        <v>0</v>
      </c>
      <c r="D248" s="91">
        <f t="shared" si="14"/>
        <v>0</v>
      </c>
      <c r="E248" s="91">
        <f t="shared" si="15"/>
        <v>2023</v>
      </c>
    </row>
    <row r="249" spans="1:5" ht="12.75">
      <c r="A249" s="91" t="str">
        <f t="shared" si="13"/>
        <v>CLUES200</v>
      </c>
      <c r="B249" s="53" t="s">
        <v>1962</v>
      </c>
      <c r="C249" s="91">
        <f ca="1" t="shared" si="16"/>
        <v>0</v>
      </c>
      <c r="D249" s="91">
        <f t="shared" si="14"/>
        <v>0</v>
      </c>
      <c r="E249" s="91">
        <f t="shared" si="15"/>
        <v>2023</v>
      </c>
    </row>
    <row r="250" spans="1:5" ht="12.75">
      <c r="A250" s="91" t="str">
        <f t="shared" si="13"/>
        <v>CLUES200</v>
      </c>
      <c r="B250" s="53" t="s">
        <v>1963</v>
      </c>
      <c r="C250" s="91">
        <f ca="1" t="shared" si="16"/>
        <v>0</v>
      </c>
      <c r="D250" s="91">
        <f t="shared" si="14"/>
        <v>0</v>
      </c>
      <c r="E250" s="91">
        <f t="shared" si="15"/>
        <v>2023</v>
      </c>
    </row>
    <row r="251" spans="1:5" ht="12.75">
      <c r="A251" s="91" t="str">
        <f t="shared" si="13"/>
        <v>CLUES200</v>
      </c>
      <c r="B251" s="53" t="s">
        <v>1964</v>
      </c>
      <c r="C251" s="91">
        <f ca="1" t="shared" si="16"/>
        <v>0</v>
      </c>
      <c r="D251" s="91">
        <f t="shared" si="14"/>
        <v>0</v>
      </c>
      <c r="E251" s="91">
        <f t="shared" si="15"/>
        <v>2023</v>
      </c>
    </row>
    <row r="252" spans="1:5" ht="12.75">
      <c r="A252" s="91" t="str">
        <f aca="true" t="shared" si="17" ref="A252:A315">clues</f>
        <v>CLUES200</v>
      </c>
      <c r="B252" s="53" t="s">
        <v>1965</v>
      </c>
      <c r="C252" s="91">
        <f ca="1" t="shared" si="16"/>
        <v>0</v>
      </c>
      <c r="D252" s="91">
        <f aca="true" t="shared" si="18" ref="D252:D315">mes</f>
        <v>0</v>
      </c>
      <c r="E252" s="91">
        <f aca="true" t="shared" si="19" ref="E252:E315">anno</f>
        <v>2023</v>
      </c>
    </row>
    <row r="253" spans="1:5" ht="12.75">
      <c r="A253" s="91" t="str">
        <f t="shared" si="17"/>
        <v>CLUES200</v>
      </c>
      <c r="B253" s="53" t="s">
        <v>1967</v>
      </c>
      <c r="C253" s="91">
        <f ca="1" t="shared" si="16"/>
        <v>0</v>
      </c>
      <c r="D253" s="91">
        <f t="shared" si="18"/>
        <v>0</v>
      </c>
      <c r="E253" s="91">
        <f t="shared" si="19"/>
        <v>2023</v>
      </c>
    </row>
    <row r="254" spans="1:5" ht="12.75">
      <c r="A254" s="91" t="str">
        <f t="shared" si="17"/>
        <v>CLUES200</v>
      </c>
      <c r="B254" s="53" t="s">
        <v>1968</v>
      </c>
      <c r="C254" s="91">
        <f ca="1" t="shared" si="16"/>
        <v>0</v>
      </c>
      <c r="D254" s="91">
        <f t="shared" si="18"/>
        <v>0</v>
      </c>
      <c r="E254" s="91">
        <f t="shared" si="19"/>
        <v>2023</v>
      </c>
    </row>
    <row r="255" spans="1:5" ht="12.75">
      <c r="A255" s="91" t="str">
        <f t="shared" si="17"/>
        <v>CLUES200</v>
      </c>
      <c r="B255" s="53" t="s">
        <v>1969</v>
      </c>
      <c r="C255" s="91">
        <f ca="1" t="shared" si="20" ref="C255:C318">INDIRECT(B255)</f>
        <v>0</v>
      </c>
      <c r="D255" s="91">
        <f t="shared" si="18"/>
        <v>0</v>
      </c>
      <c r="E255" s="91">
        <f t="shared" si="19"/>
        <v>2023</v>
      </c>
    </row>
    <row r="256" spans="1:5" ht="12.75">
      <c r="A256" s="91" t="str">
        <f t="shared" si="17"/>
        <v>CLUES200</v>
      </c>
      <c r="B256" s="53" t="s">
        <v>2415</v>
      </c>
      <c r="C256" s="91">
        <f ca="1" t="shared" si="20"/>
        <v>0</v>
      </c>
      <c r="D256" s="91">
        <f t="shared" si="18"/>
        <v>0</v>
      </c>
      <c r="E256" s="91">
        <f t="shared" si="19"/>
        <v>2023</v>
      </c>
    </row>
    <row r="257" spans="1:5" ht="12.75">
      <c r="A257" s="91" t="str">
        <f t="shared" si="17"/>
        <v>CLUES200</v>
      </c>
      <c r="B257" s="53" t="s">
        <v>1970</v>
      </c>
      <c r="C257" s="91">
        <f ca="1" t="shared" si="20"/>
        <v>0</v>
      </c>
      <c r="D257" s="91">
        <f t="shared" si="18"/>
        <v>0</v>
      </c>
      <c r="E257" s="91">
        <f t="shared" si="19"/>
        <v>2023</v>
      </c>
    </row>
    <row r="258" spans="1:5" ht="12.75">
      <c r="A258" s="91" t="str">
        <f t="shared" si="17"/>
        <v>CLUES200</v>
      </c>
      <c r="B258" s="53" t="s">
        <v>1976</v>
      </c>
      <c r="C258" s="91">
        <f ca="1" t="shared" si="20"/>
        <v>0</v>
      </c>
      <c r="D258" s="91">
        <f t="shared" si="18"/>
        <v>0</v>
      </c>
      <c r="E258" s="91">
        <f t="shared" si="19"/>
        <v>2023</v>
      </c>
    </row>
    <row r="259" spans="1:5" ht="12.75">
      <c r="A259" s="91" t="str">
        <f t="shared" si="17"/>
        <v>CLUES200</v>
      </c>
      <c r="B259" s="53" t="s">
        <v>1971</v>
      </c>
      <c r="C259" s="91">
        <f ca="1" t="shared" si="20"/>
        <v>0</v>
      </c>
      <c r="D259" s="91">
        <f t="shared" si="18"/>
        <v>0</v>
      </c>
      <c r="E259" s="91">
        <f t="shared" si="19"/>
        <v>2023</v>
      </c>
    </row>
    <row r="260" spans="1:5" ht="12.75">
      <c r="A260" s="91" t="str">
        <f t="shared" si="17"/>
        <v>CLUES200</v>
      </c>
      <c r="B260" s="53" t="s">
        <v>1975</v>
      </c>
      <c r="C260" s="91">
        <f ca="1" t="shared" si="20"/>
        <v>0</v>
      </c>
      <c r="D260" s="91">
        <f t="shared" si="18"/>
        <v>0</v>
      </c>
      <c r="E260" s="91">
        <f t="shared" si="19"/>
        <v>2023</v>
      </c>
    </row>
    <row r="261" spans="1:5" ht="12.75">
      <c r="A261" s="91" t="str">
        <f t="shared" si="17"/>
        <v>CLUES200</v>
      </c>
      <c r="B261" s="53" t="s">
        <v>1972</v>
      </c>
      <c r="C261" s="91">
        <f ca="1" t="shared" si="20"/>
        <v>0</v>
      </c>
      <c r="D261" s="91">
        <f t="shared" si="18"/>
        <v>0</v>
      </c>
      <c r="E261" s="91">
        <f t="shared" si="19"/>
        <v>2023</v>
      </c>
    </row>
    <row r="262" spans="1:5" ht="12.75">
      <c r="A262" s="91" t="str">
        <f t="shared" si="17"/>
        <v>CLUES200</v>
      </c>
      <c r="B262" s="53" t="s">
        <v>1973</v>
      </c>
      <c r="C262" s="91">
        <f ca="1" t="shared" si="20"/>
        <v>0</v>
      </c>
      <c r="D262" s="91">
        <f t="shared" si="18"/>
        <v>0</v>
      </c>
      <c r="E262" s="91">
        <f t="shared" si="19"/>
        <v>2023</v>
      </c>
    </row>
    <row r="263" spans="1:5" ht="12.75">
      <c r="A263" s="91" t="str">
        <f t="shared" si="17"/>
        <v>CLUES200</v>
      </c>
      <c r="B263" s="53" t="s">
        <v>1974</v>
      </c>
      <c r="C263" s="91">
        <f ca="1" t="shared" si="20"/>
        <v>0</v>
      </c>
      <c r="D263" s="91">
        <f t="shared" si="18"/>
        <v>0</v>
      </c>
      <c r="E263" s="91">
        <f t="shared" si="19"/>
        <v>2023</v>
      </c>
    </row>
    <row r="264" spans="1:5" ht="12.75">
      <c r="A264" s="91" t="str">
        <f t="shared" si="17"/>
        <v>CLUES200</v>
      </c>
      <c r="B264" s="53" t="s">
        <v>1977</v>
      </c>
      <c r="C264" s="91">
        <f ca="1" t="shared" si="20"/>
        <v>0</v>
      </c>
      <c r="D264" s="91">
        <f t="shared" si="18"/>
        <v>0</v>
      </c>
      <c r="E264" s="91">
        <f t="shared" si="19"/>
        <v>2023</v>
      </c>
    </row>
    <row r="265" spans="1:5" ht="12.75">
      <c r="A265" s="91" t="str">
        <f t="shared" si="17"/>
        <v>CLUES200</v>
      </c>
      <c r="B265" s="53" t="s">
        <v>1978</v>
      </c>
      <c r="C265" s="91">
        <f ca="1" t="shared" si="20"/>
        <v>0</v>
      </c>
      <c r="D265" s="91">
        <f t="shared" si="18"/>
        <v>0</v>
      </c>
      <c r="E265" s="91">
        <f t="shared" si="19"/>
        <v>2023</v>
      </c>
    </row>
    <row r="266" spans="1:5" ht="12.75">
      <c r="A266" s="91" t="str">
        <f t="shared" si="17"/>
        <v>CLUES200</v>
      </c>
      <c r="B266" s="53" t="s">
        <v>1979</v>
      </c>
      <c r="C266" s="91">
        <f ca="1" t="shared" si="20"/>
        <v>0</v>
      </c>
      <c r="D266" s="91">
        <f t="shared" si="18"/>
        <v>0</v>
      </c>
      <c r="E266" s="91">
        <f t="shared" si="19"/>
        <v>2023</v>
      </c>
    </row>
    <row r="267" spans="1:5" ht="12.75">
      <c r="A267" s="91" t="str">
        <f t="shared" si="17"/>
        <v>CLUES200</v>
      </c>
      <c r="B267" s="53" t="s">
        <v>1980</v>
      </c>
      <c r="C267" s="91">
        <f ca="1" t="shared" si="20"/>
        <v>0</v>
      </c>
      <c r="D267" s="91">
        <f t="shared" si="18"/>
        <v>0</v>
      </c>
      <c r="E267" s="91">
        <f t="shared" si="19"/>
        <v>2023</v>
      </c>
    </row>
    <row r="268" spans="1:5" ht="12.75">
      <c r="A268" s="91" t="str">
        <f t="shared" si="17"/>
        <v>CLUES200</v>
      </c>
      <c r="B268" s="53" t="s">
        <v>2416</v>
      </c>
      <c r="C268" s="91">
        <f ca="1" t="shared" si="20"/>
        <v>0</v>
      </c>
      <c r="D268" s="91">
        <f t="shared" si="18"/>
        <v>0</v>
      </c>
      <c r="E268" s="91">
        <f t="shared" si="19"/>
        <v>2023</v>
      </c>
    </row>
    <row r="269" spans="1:5" ht="12.75">
      <c r="A269" s="91" t="str">
        <f t="shared" si="17"/>
        <v>CLUES200</v>
      </c>
      <c r="B269" s="53" t="s">
        <v>1981</v>
      </c>
      <c r="C269" s="91">
        <f ca="1" t="shared" si="20"/>
        <v>0</v>
      </c>
      <c r="D269" s="91">
        <f t="shared" si="18"/>
        <v>0</v>
      </c>
      <c r="E269" s="91">
        <f t="shared" si="19"/>
        <v>2023</v>
      </c>
    </row>
    <row r="270" spans="1:5" ht="12.75">
      <c r="A270" s="91" t="str">
        <f t="shared" si="17"/>
        <v>CLUES200</v>
      </c>
      <c r="B270" s="53" t="s">
        <v>1987</v>
      </c>
      <c r="C270" s="91">
        <f ca="1" t="shared" si="20"/>
        <v>0</v>
      </c>
      <c r="D270" s="91">
        <f t="shared" si="18"/>
        <v>0</v>
      </c>
      <c r="E270" s="91">
        <f t="shared" si="19"/>
        <v>2023</v>
      </c>
    </row>
    <row r="271" spans="1:5" ht="12.75">
      <c r="A271" s="91" t="str">
        <f t="shared" si="17"/>
        <v>CLUES200</v>
      </c>
      <c r="B271" s="53" t="s">
        <v>1982</v>
      </c>
      <c r="C271" s="91">
        <f ca="1" t="shared" si="20"/>
        <v>0</v>
      </c>
      <c r="D271" s="91">
        <f t="shared" si="18"/>
        <v>0</v>
      </c>
      <c r="E271" s="91">
        <f t="shared" si="19"/>
        <v>2023</v>
      </c>
    </row>
    <row r="272" spans="1:5" ht="12.75">
      <c r="A272" s="91" t="str">
        <f t="shared" si="17"/>
        <v>CLUES200</v>
      </c>
      <c r="B272" s="53" t="s">
        <v>1986</v>
      </c>
      <c r="C272" s="91">
        <f ca="1" t="shared" si="20"/>
        <v>0</v>
      </c>
      <c r="D272" s="91">
        <f t="shared" si="18"/>
        <v>0</v>
      </c>
      <c r="E272" s="91">
        <f t="shared" si="19"/>
        <v>2023</v>
      </c>
    </row>
    <row r="273" spans="1:5" ht="12.75">
      <c r="A273" s="91" t="str">
        <f t="shared" si="17"/>
        <v>CLUES200</v>
      </c>
      <c r="B273" s="53" t="s">
        <v>1983</v>
      </c>
      <c r="C273" s="91">
        <f ca="1" t="shared" si="20"/>
        <v>0</v>
      </c>
      <c r="D273" s="91">
        <f t="shared" si="18"/>
        <v>0</v>
      </c>
      <c r="E273" s="91">
        <f t="shared" si="19"/>
        <v>2023</v>
      </c>
    </row>
    <row r="274" spans="1:5" ht="12.75">
      <c r="A274" s="91" t="str">
        <f t="shared" si="17"/>
        <v>CLUES200</v>
      </c>
      <c r="B274" s="53" t="s">
        <v>1984</v>
      </c>
      <c r="C274" s="91">
        <f ca="1" t="shared" si="20"/>
        <v>0</v>
      </c>
      <c r="D274" s="91">
        <f t="shared" si="18"/>
        <v>0</v>
      </c>
      <c r="E274" s="91">
        <f t="shared" si="19"/>
        <v>2023</v>
      </c>
    </row>
    <row r="275" spans="1:5" ht="12.75">
      <c r="A275" s="91" t="str">
        <f t="shared" si="17"/>
        <v>CLUES200</v>
      </c>
      <c r="B275" s="53" t="s">
        <v>1985</v>
      </c>
      <c r="C275" s="91">
        <f ca="1" t="shared" si="20"/>
        <v>0</v>
      </c>
      <c r="D275" s="91">
        <f t="shared" si="18"/>
        <v>0</v>
      </c>
      <c r="E275" s="91">
        <f t="shared" si="19"/>
        <v>2023</v>
      </c>
    </row>
    <row r="276" spans="1:5" ht="12.75">
      <c r="A276" s="91" t="str">
        <f t="shared" si="17"/>
        <v>CLUES200</v>
      </c>
      <c r="B276" s="53" t="s">
        <v>1988</v>
      </c>
      <c r="C276" s="91">
        <f ca="1" t="shared" si="20"/>
        <v>0</v>
      </c>
      <c r="D276" s="91">
        <f t="shared" si="18"/>
        <v>0</v>
      </c>
      <c r="E276" s="91">
        <f t="shared" si="19"/>
        <v>2023</v>
      </c>
    </row>
    <row r="277" spans="1:5" ht="12.75">
      <c r="A277" s="91" t="str">
        <f t="shared" si="17"/>
        <v>CLUES200</v>
      </c>
      <c r="B277" s="53" t="s">
        <v>1990</v>
      </c>
      <c r="C277" s="91">
        <f ca="1" t="shared" si="20"/>
        <v>0</v>
      </c>
      <c r="D277" s="91">
        <f t="shared" si="18"/>
        <v>0</v>
      </c>
      <c r="E277" s="91">
        <f t="shared" si="19"/>
        <v>2023</v>
      </c>
    </row>
    <row r="278" spans="1:5" ht="12.75">
      <c r="A278" s="91" t="str">
        <f t="shared" si="17"/>
        <v>CLUES200</v>
      </c>
      <c r="B278" s="53" t="s">
        <v>1991</v>
      </c>
      <c r="C278" s="91">
        <f ca="1" t="shared" si="20"/>
        <v>0</v>
      </c>
      <c r="D278" s="91">
        <f t="shared" si="18"/>
        <v>0</v>
      </c>
      <c r="E278" s="91">
        <f t="shared" si="19"/>
        <v>2023</v>
      </c>
    </row>
    <row r="279" spans="1:5" ht="12.75">
      <c r="A279" s="91" t="str">
        <f t="shared" si="17"/>
        <v>CLUES200</v>
      </c>
      <c r="B279" s="53" t="s">
        <v>1992</v>
      </c>
      <c r="C279" s="91">
        <f ca="1" t="shared" si="20"/>
        <v>0</v>
      </c>
      <c r="D279" s="91">
        <f t="shared" si="18"/>
        <v>0</v>
      </c>
      <c r="E279" s="91">
        <f t="shared" si="19"/>
        <v>2023</v>
      </c>
    </row>
    <row r="280" spans="1:5" ht="12.75">
      <c r="A280" s="91" t="str">
        <f t="shared" si="17"/>
        <v>CLUES200</v>
      </c>
      <c r="B280" s="53" t="s">
        <v>2417</v>
      </c>
      <c r="C280" s="91">
        <f ca="1" t="shared" si="20"/>
        <v>0</v>
      </c>
      <c r="D280" s="91">
        <f t="shared" si="18"/>
        <v>0</v>
      </c>
      <c r="E280" s="91">
        <f t="shared" si="19"/>
        <v>2023</v>
      </c>
    </row>
    <row r="281" spans="1:5" ht="12.75">
      <c r="A281" s="91" t="str">
        <f t="shared" si="17"/>
        <v>CLUES200</v>
      </c>
      <c r="B281" s="53" t="s">
        <v>1993</v>
      </c>
      <c r="C281" s="91">
        <f ca="1" t="shared" si="20"/>
        <v>0</v>
      </c>
      <c r="D281" s="91">
        <f t="shared" si="18"/>
        <v>0</v>
      </c>
      <c r="E281" s="91">
        <f t="shared" si="19"/>
        <v>2023</v>
      </c>
    </row>
    <row r="282" spans="1:5" ht="12.75">
      <c r="A282" s="91" t="str">
        <f t="shared" si="17"/>
        <v>CLUES200</v>
      </c>
      <c r="B282" s="53" t="s">
        <v>1994</v>
      </c>
      <c r="C282" s="91">
        <f ca="1" t="shared" si="20"/>
        <v>0</v>
      </c>
      <c r="D282" s="91">
        <f t="shared" si="18"/>
        <v>0</v>
      </c>
      <c r="E282" s="91">
        <f t="shared" si="19"/>
        <v>2023</v>
      </c>
    </row>
    <row r="283" spans="1:5" ht="12.75">
      <c r="A283" s="91" t="str">
        <f t="shared" si="17"/>
        <v>CLUES200</v>
      </c>
      <c r="B283" s="53" t="s">
        <v>1995</v>
      </c>
      <c r="C283" s="91">
        <f ca="1" t="shared" si="20"/>
        <v>0</v>
      </c>
      <c r="D283" s="91">
        <f t="shared" si="18"/>
        <v>0</v>
      </c>
      <c r="E283" s="91">
        <f t="shared" si="19"/>
        <v>2023</v>
      </c>
    </row>
    <row r="284" spans="1:5" ht="12.75">
      <c r="A284" s="91" t="str">
        <f t="shared" si="17"/>
        <v>CLUES200</v>
      </c>
      <c r="B284" s="53" t="s">
        <v>1996</v>
      </c>
      <c r="C284" s="91">
        <f ca="1" t="shared" si="20"/>
        <v>0</v>
      </c>
      <c r="D284" s="91">
        <f t="shared" si="18"/>
        <v>0</v>
      </c>
      <c r="E284" s="91">
        <f t="shared" si="19"/>
        <v>2023</v>
      </c>
    </row>
    <row r="285" spans="1:5" ht="12.75">
      <c r="A285" s="91" t="str">
        <f t="shared" si="17"/>
        <v>CLUES200</v>
      </c>
      <c r="B285" s="53" t="s">
        <v>1997</v>
      </c>
      <c r="C285" s="91">
        <f ca="1" t="shared" si="20"/>
        <v>0</v>
      </c>
      <c r="D285" s="91">
        <f t="shared" si="18"/>
        <v>0</v>
      </c>
      <c r="E285" s="91">
        <f t="shared" si="19"/>
        <v>2023</v>
      </c>
    </row>
    <row r="286" spans="1:5" ht="12.75">
      <c r="A286" s="91" t="str">
        <f t="shared" si="17"/>
        <v>CLUES200</v>
      </c>
      <c r="B286" s="53" t="s">
        <v>1998</v>
      </c>
      <c r="C286" s="91">
        <f ca="1" t="shared" si="20"/>
        <v>0</v>
      </c>
      <c r="D286" s="91">
        <f t="shared" si="18"/>
        <v>0</v>
      </c>
      <c r="E286" s="91">
        <f t="shared" si="19"/>
        <v>2023</v>
      </c>
    </row>
    <row r="287" spans="1:5" ht="12.75">
      <c r="A287" s="91" t="str">
        <f t="shared" si="17"/>
        <v>CLUES200</v>
      </c>
      <c r="B287" s="53" t="s">
        <v>1999</v>
      </c>
      <c r="C287" s="91">
        <f ca="1" t="shared" si="20"/>
        <v>0</v>
      </c>
      <c r="D287" s="91">
        <f t="shared" si="18"/>
        <v>0</v>
      </c>
      <c r="E287" s="91">
        <f t="shared" si="19"/>
        <v>2023</v>
      </c>
    </row>
    <row r="288" spans="1:5" ht="12.75">
      <c r="A288" s="91" t="str">
        <f t="shared" si="17"/>
        <v>CLUES200</v>
      </c>
      <c r="B288" s="53" t="s">
        <v>2000</v>
      </c>
      <c r="C288" s="91">
        <f ca="1" t="shared" si="20"/>
        <v>0</v>
      </c>
      <c r="D288" s="91">
        <f t="shared" si="18"/>
        <v>0</v>
      </c>
      <c r="E288" s="91">
        <f t="shared" si="19"/>
        <v>2023</v>
      </c>
    </row>
    <row r="289" spans="1:5" ht="12.75">
      <c r="A289" s="91" t="str">
        <f t="shared" si="17"/>
        <v>CLUES200</v>
      </c>
      <c r="B289" s="53" t="s">
        <v>2001</v>
      </c>
      <c r="C289" s="91">
        <f ca="1" t="shared" si="20"/>
        <v>0</v>
      </c>
      <c r="D289" s="91">
        <f t="shared" si="18"/>
        <v>0</v>
      </c>
      <c r="E289" s="91">
        <f t="shared" si="19"/>
        <v>2023</v>
      </c>
    </row>
    <row r="290" spans="1:5" ht="12.75">
      <c r="A290" s="91" t="str">
        <f t="shared" si="17"/>
        <v>CLUES200</v>
      </c>
      <c r="B290" s="53" t="s">
        <v>2002</v>
      </c>
      <c r="C290" s="91">
        <f ca="1" t="shared" si="20"/>
        <v>0</v>
      </c>
      <c r="D290" s="91">
        <f t="shared" si="18"/>
        <v>0</v>
      </c>
      <c r="E290" s="91">
        <f t="shared" si="19"/>
        <v>2023</v>
      </c>
    </row>
    <row r="291" spans="1:5" ht="12.75">
      <c r="A291" s="91" t="str">
        <f t="shared" si="17"/>
        <v>CLUES200</v>
      </c>
      <c r="B291" s="53" t="s">
        <v>2003</v>
      </c>
      <c r="C291" s="91">
        <f ca="1" t="shared" si="20"/>
        <v>0</v>
      </c>
      <c r="D291" s="91">
        <f t="shared" si="18"/>
        <v>0</v>
      </c>
      <c r="E291" s="91">
        <f t="shared" si="19"/>
        <v>2023</v>
      </c>
    </row>
    <row r="292" spans="1:5" ht="12.75">
      <c r="A292" s="91" t="str">
        <f t="shared" si="17"/>
        <v>CLUES200</v>
      </c>
      <c r="B292" s="53" t="s">
        <v>2418</v>
      </c>
      <c r="C292" s="91">
        <f ca="1" t="shared" si="20"/>
        <v>0</v>
      </c>
      <c r="D292" s="91">
        <f t="shared" si="18"/>
        <v>0</v>
      </c>
      <c r="E292" s="91">
        <f t="shared" si="19"/>
        <v>2023</v>
      </c>
    </row>
    <row r="293" spans="1:5" ht="12.75">
      <c r="A293" s="91" t="str">
        <f t="shared" si="17"/>
        <v>CLUES200</v>
      </c>
      <c r="B293" s="53" t="s">
        <v>2004</v>
      </c>
      <c r="C293" s="91">
        <f ca="1" t="shared" si="20"/>
        <v>0</v>
      </c>
      <c r="D293" s="91">
        <f t="shared" si="18"/>
        <v>0</v>
      </c>
      <c r="E293" s="91">
        <f t="shared" si="19"/>
        <v>2023</v>
      </c>
    </row>
    <row r="294" spans="1:5" ht="12.75">
      <c r="A294" s="91" t="str">
        <f t="shared" si="17"/>
        <v>CLUES200</v>
      </c>
      <c r="B294" s="53" t="s">
        <v>2005</v>
      </c>
      <c r="C294" s="91">
        <f ca="1" t="shared" si="20"/>
        <v>0</v>
      </c>
      <c r="D294" s="91">
        <f t="shared" si="18"/>
        <v>0</v>
      </c>
      <c r="E294" s="91">
        <f t="shared" si="19"/>
        <v>2023</v>
      </c>
    </row>
    <row r="295" spans="1:5" ht="12.75">
      <c r="A295" s="91" t="str">
        <f t="shared" si="17"/>
        <v>CLUES200</v>
      </c>
      <c r="B295" s="53" t="s">
        <v>2006</v>
      </c>
      <c r="C295" s="91">
        <f ca="1" t="shared" si="20"/>
        <v>0</v>
      </c>
      <c r="D295" s="91">
        <f t="shared" si="18"/>
        <v>0</v>
      </c>
      <c r="E295" s="91">
        <f t="shared" si="19"/>
        <v>2023</v>
      </c>
    </row>
    <row r="296" spans="1:5" ht="12.75">
      <c r="A296" s="91" t="str">
        <f t="shared" si="17"/>
        <v>CLUES200</v>
      </c>
      <c r="B296" s="53" t="s">
        <v>2007</v>
      </c>
      <c r="C296" s="91">
        <f ca="1" t="shared" si="20"/>
        <v>0</v>
      </c>
      <c r="D296" s="91">
        <f t="shared" si="18"/>
        <v>0</v>
      </c>
      <c r="E296" s="91">
        <f t="shared" si="19"/>
        <v>2023</v>
      </c>
    </row>
    <row r="297" spans="1:5" ht="12.75">
      <c r="A297" s="91" t="str">
        <f t="shared" si="17"/>
        <v>CLUES200</v>
      </c>
      <c r="B297" s="53" t="s">
        <v>2008</v>
      </c>
      <c r="C297" s="91">
        <f ca="1" t="shared" si="20"/>
        <v>0</v>
      </c>
      <c r="D297" s="91">
        <f t="shared" si="18"/>
        <v>0</v>
      </c>
      <c r="E297" s="91">
        <f t="shared" si="19"/>
        <v>2023</v>
      </c>
    </row>
    <row r="298" spans="1:5" ht="12.75">
      <c r="A298" s="91" t="str">
        <f t="shared" si="17"/>
        <v>CLUES200</v>
      </c>
      <c r="B298" s="53" t="s">
        <v>2009</v>
      </c>
      <c r="C298" s="91">
        <f ca="1" t="shared" si="20"/>
        <v>0</v>
      </c>
      <c r="D298" s="91">
        <f t="shared" si="18"/>
        <v>0</v>
      </c>
      <c r="E298" s="91">
        <f t="shared" si="19"/>
        <v>2023</v>
      </c>
    </row>
    <row r="299" spans="1:5" ht="12.75">
      <c r="A299" s="91" t="str">
        <f t="shared" si="17"/>
        <v>CLUES200</v>
      </c>
      <c r="B299" s="53" t="s">
        <v>2010</v>
      </c>
      <c r="C299" s="91">
        <f ca="1" t="shared" si="20"/>
        <v>0</v>
      </c>
      <c r="D299" s="91">
        <f t="shared" si="18"/>
        <v>0</v>
      </c>
      <c r="E299" s="91">
        <f t="shared" si="19"/>
        <v>2023</v>
      </c>
    </row>
    <row r="300" spans="1:5" ht="12.75">
      <c r="A300" s="91" t="str">
        <f t="shared" si="17"/>
        <v>CLUES200</v>
      </c>
      <c r="B300" s="53" t="s">
        <v>2011</v>
      </c>
      <c r="C300" s="91">
        <f ca="1" t="shared" si="20"/>
        <v>0</v>
      </c>
      <c r="D300" s="91">
        <f t="shared" si="18"/>
        <v>0</v>
      </c>
      <c r="E300" s="91">
        <f t="shared" si="19"/>
        <v>2023</v>
      </c>
    </row>
    <row r="301" spans="1:5" ht="12.75">
      <c r="A301" s="91" t="str">
        <f t="shared" si="17"/>
        <v>CLUES200</v>
      </c>
      <c r="B301" s="530" t="s">
        <v>2013</v>
      </c>
      <c r="C301" s="91">
        <f ca="1" t="shared" si="20"/>
        <v>0</v>
      </c>
      <c r="D301" s="91">
        <f t="shared" si="18"/>
        <v>0</v>
      </c>
      <c r="E301" s="91">
        <f t="shared" si="19"/>
        <v>2023</v>
      </c>
    </row>
    <row r="302" spans="1:5" ht="12.75">
      <c r="A302" s="91" t="str">
        <f t="shared" si="17"/>
        <v>CLUES200</v>
      </c>
      <c r="B302" s="530" t="s">
        <v>2014</v>
      </c>
      <c r="C302" s="91">
        <f ca="1" t="shared" si="20"/>
        <v>0</v>
      </c>
      <c r="D302" s="91">
        <f t="shared" si="18"/>
        <v>0</v>
      </c>
      <c r="E302" s="91">
        <f t="shared" si="19"/>
        <v>2023</v>
      </c>
    </row>
    <row r="303" spans="1:5" ht="12.75">
      <c r="A303" s="91" t="str">
        <f t="shared" si="17"/>
        <v>CLUES200</v>
      </c>
      <c r="B303" s="530" t="s">
        <v>2015</v>
      </c>
      <c r="C303" s="91">
        <f ca="1" t="shared" si="20"/>
        <v>0</v>
      </c>
      <c r="D303" s="91">
        <f t="shared" si="18"/>
        <v>0</v>
      </c>
      <c r="E303" s="91">
        <f t="shared" si="19"/>
        <v>2023</v>
      </c>
    </row>
    <row r="304" spans="1:5" ht="12.75">
      <c r="A304" s="91" t="str">
        <f t="shared" si="17"/>
        <v>CLUES200</v>
      </c>
      <c r="B304" s="530" t="s">
        <v>2419</v>
      </c>
      <c r="C304" s="91">
        <f ca="1" t="shared" si="20"/>
        <v>0</v>
      </c>
      <c r="D304" s="91">
        <f t="shared" si="18"/>
        <v>0</v>
      </c>
      <c r="E304" s="91">
        <f t="shared" si="19"/>
        <v>2023</v>
      </c>
    </row>
    <row r="305" spans="1:5" ht="12.75">
      <c r="A305" s="91" t="str">
        <f t="shared" si="17"/>
        <v>CLUES200</v>
      </c>
      <c r="B305" s="530" t="s">
        <v>2016</v>
      </c>
      <c r="C305" s="91">
        <f ca="1" t="shared" si="20"/>
        <v>0</v>
      </c>
      <c r="D305" s="91">
        <f t="shared" si="18"/>
        <v>0</v>
      </c>
      <c r="E305" s="91">
        <f t="shared" si="19"/>
        <v>2023</v>
      </c>
    </row>
    <row r="306" spans="1:5" ht="12.75">
      <c r="A306" s="91" t="str">
        <f t="shared" si="17"/>
        <v>CLUES200</v>
      </c>
      <c r="B306" s="530" t="s">
        <v>2022</v>
      </c>
      <c r="C306" s="91">
        <f ca="1" t="shared" si="20"/>
        <v>0</v>
      </c>
      <c r="D306" s="91">
        <f t="shared" si="18"/>
        <v>0</v>
      </c>
      <c r="E306" s="91">
        <f t="shared" si="19"/>
        <v>2023</v>
      </c>
    </row>
    <row r="307" spans="1:5" ht="12.75">
      <c r="A307" s="91" t="str">
        <f t="shared" si="17"/>
        <v>CLUES200</v>
      </c>
      <c r="B307" s="530" t="s">
        <v>2017</v>
      </c>
      <c r="C307" s="91">
        <f ca="1" t="shared" si="20"/>
        <v>0</v>
      </c>
      <c r="D307" s="91">
        <f t="shared" si="18"/>
        <v>0</v>
      </c>
      <c r="E307" s="91">
        <f t="shared" si="19"/>
        <v>2023</v>
      </c>
    </row>
    <row r="308" spans="1:5" ht="12.75">
      <c r="A308" s="91" t="str">
        <f t="shared" si="17"/>
        <v>CLUES200</v>
      </c>
      <c r="B308" s="530" t="s">
        <v>2021</v>
      </c>
      <c r="C308" s="91">
        <f ca="1" t="shared" si="20"/>
        <v>0</v>
      </c>
      <c r="D308" s="91">
        <f t="shared" si="18"/>
        <v>0</v>
      </c>
      <c r="E308" s="91">
        <f t="shared" si="19"/>
        <v>2023</v>
      </c>
    </row>
    <row r="309" spans="1:5" ht="12.75">
      <c r="A309" s="91" t="str">
        <f t="shared" si="17"/>
        <v>CLUES200</v>
      </c>
      <c r="B309" s="530" t="s">
        <v>2018</v>
      </c>
      <c r="C309" s="91">
        <f ca="1" t="shared" si="20"/>
        <v>0</v>
      </c>
      <c r="D309" s="91">
        <f t="shared" si="18"/>
        <v>0</v>
      </c>
      <c r="E309" s="91">
        <f t="shared" si="19"/>
        <v>2023</v>
      </c>
    </row>
    <row r="310" spans="1:5" ht="12.75">
      <c r="A310" s="91" t="str">
        <f t="shared" si="17"/>
        <v>CLUES200</v>
      </c>
      <c r="B310" s="530" t="s">
        <v>2019</v>
      </c>
      <c r="C310" s="91">
        <f ca="1" t="shared" si="20"/>
        <v>0</v>
      </c>
      <c r="D310" s="91">
        <f t="shared" si="18"/>
        <v>0</v>
      </c>
      <c r="E310" s="91">
        <f t="shared" si="19"/>
        <v>2023</v>
      </c>
    </row>
    <row r="311" spans="1:5" ht="12.75">
      <c r="A311" s="91" t="str">
        <f t="shared" si="17"/>
        <v>CLUES200</v>
      </c>
      <c r="B311" s="530" t="s">
        <v>2020</v>
      </c>
      <c r="C311" s="91">
        <f ca="1" t="shared" si="20"/>
        <v>0</v>
      </c>
      <c r="D311" s="91">
        <f t="shared" si="18"/>
        <v>0</v>
      </c>
      <c r="E311" s="91">
        <f t="shared" si="19"/>
        <v>2023</v>
      </c>
    </row>
    <row r="312" spans="1:5" ht="12.75">
      <c r="A312" s="91" t="str">
        <f t="shared" si="17"/>
        <v>CLUES200</v>
      </c>
      <c r="B312" s="530" t="s">
        <v>2023</v>
      </c>
      <c r="C312" s="91">
        <f ca="1" t="shared" si="20"/>
        <v>0</v>
      </c>
      <c r="D312" s="91">
        <f t="shared" si="18"/>
        <v>0</v>
      </c>
      <c r="E312" s="91">
        <f t="shared" si="19"/>
        <v>2023</v>
      </c>
    </row>
    <row r="313" spans="1:5" ht="12.75">
      <c r="A313" s="91" t="str">
        <f t="shared" si="17"/>
        <v>CLUES200</v>
      </c>
      <c r="B313" s="530" t="s">
        <v>2024</v>
      </c>
      <c r="C313" s="91">
        <f ca="1" t="shared" si="20"/>
        <v>0</v>
      </c>
      <c r="D313" s="91">
        <f t="shared" si="18"/>
        <v>0</v>
      </c>
      <c r="E313" s="91">
        <f t="shared" si="19"/>
        <v>2023</v>
      </c>
    </row>
    <row r="314" spans="1:5" ht="12.75">
      <c r="A314" s="91" t="str">
        <f t="shared" si="17"/>
        <v>CLUES200</v>
      </c>
      <c r="B314" s="530" t="s">
        <v>2025</v>
      </c>
      <c r="C314" s="91">
        <f ca="1" t="shared" si="20"/>
        <v>0</v>
      </c>
      <c r="D314" s="91">
        <f t="shared" si="18"/>
        <v>0</v>
      </c>
      <c r="E314" s="91">
        <f t="shared" si="19"/>
        <v>2023</v>
      </c>
    </row>
    <row r="315" spans="1:5" ht="12.75">
      <c r="A315" s="91" t="str">
        <f t="shared" si="17"/>
        <v>CLUES200</v>
      </c>
      <c r="B315" s="530" t="s">
        <v>2026</v>
      </c>
      <c r="C315" s="91">
        <f ca="1" t="shared" si="20"/>
        <v>0</v>
      </c>
      <c r="D315" s="91">
        <f t="shared" si="18"/>
        <v>0</v>
      </c>
      <c r="E315" s="91">
        <f t="shared" si="19"/>
        <v>2023</v>
      </c>
    </row>
    <row r="316" spans="1:5" ht="12.75">
      <c r="A316" s="91" t="str">
        <f aca="true" t="shared" si="21" ref="A316:A379">clues</f>
        <v>CLUES200</v>
      </c>
      <c r="B316" s="530" t="s">
        <v>2420</v>
      </c>
      <c r="C316" s="91">
        <f ca="1" t="shared" si="20"/>
        <v>0</v>
      </c>
      <c r="D316" s="91">
        <f aca="true" t="shared" si="22" ref="D316:D379">mes</f>
        <v>0</v>
      </c>
      <c r="E316" s="91">
        <f aca="true" t="shared" si="23" ref="E316:E379">anno</f>
        <v>2023</v>
      </c>
    </row>
    <row r="317" spans="1:5" ht="12.75">
      <c r="A317" s="91" t="str">
        <f t="shared" si="21"/>
        <v>CLUES200</v>
      </c>
      <c r="B317" s="530" t="s">
        <v>2027</v>
      </c>
      <c r="C317" s="91">
        <f ca="1" t="shared" si="20"/>
        <v>0</v>
      </c>
      <c r="D317" s="91">
        <f t="shared" si="22"/>
        <v>0</v>
      </c>
      <c r="E317" s="91">
        <f t="shared" si="23"/>
        <v>2023</v>
      </c>
    </row>
    <row r="318" spans="1:5" ht="12.75">
      <c r="A318" s="91" t="str">
        <f t="shared" si="21"/>
        <v>CLUES200</v>
      </c>
      <c r="B318" s="530" t="s">
        <v>2033</v>
      </c>
      <c r="C318" s="91">
        <f ca="1" t="shared" si="20"/>
        <v>0</v>
      </c>
      <c r="D318" s="91">
        <f t="shared" si="22"/>
        <v>0</v>
      </c>
      <c r="E318" s="91">
        <f t="shared" si="23"/>
        <v>2023</v>
      </c>
    </row>
    <row r="319" spans="1:5" ht="12.75">
      <c r="A319" s="91" t="str">
        <f t="shared" si="21"/>
        <v>CLUES200</v>
      </c>
      <c r="B319" s="530" t="s">
        <v>2028</v>
      </c>
      <c r="C319" s="91">
        <f ca="1" t="shared" si="24" ref="C319:C382">INDIRECT(B319)</f>
        <v>0</v>
      </c>
      <c r="D319" s="91">
        <f t="shared" si="22"/>
        <v>0</v>
      </c>
      <c r="E319" s="91">
        <f t="shared" si="23"/>
        <v>2023</v>
      </c>
    </row>
    <row r="320" spans="1:5" ht="12.75">
      <c r="A320" s="91" t="str">
        <f t="shared" si="21"/>
        <v>CLUES200</v>
      </c>
      <c r="B320" s="530" t="s">
        <v>2032</v>
      </c>
      <c r="C320" s="91">
        <f ca="1" t="shared" si="24"/>
        <v>0</v>
      </c>
      <c r="D320" s="91">
        <f t="shared" si="22"/>
        <v>0</v>
      </c>
      <c r="E320" s="91">
        <f t="shared" si="23"/>
        <v>2023</v>
      </c>
    </row>
    <row r="321" spans="1:5" ht="12.75">
      <c r="A321" s="91" t="str">
        <f t="shared" si="21"/>
        <v>CLUES200</v>
      </c>
      <c r="B321" s="530" t="s">
        <v>2029</v>
      </c>
      <c r="C321" s="91">
        <f ca="1" t="shared" si="24"/>
        <v>0</v>
      </c>
      <c r="D321" s="91">
        <f t="shared" si="22"/>
        <v>0</v>
      </c>
      <c r="E321" s="91">
        <f t="shared" si="23"/>
        <v>2023</v>
      </c>
    </row>
    <row r="322" spans="1:5" ht="12.75">
      <c r="A322" s="91" t="str">
        <f t="shared" si="21"/>
        <v>CLUES200</v>
      </c>
      <c r="B322" s="530" t="s">
        <v>2030</v>
      </c>
      <c r="C322" s="91">
        <f ca="1" t="shared" si="24"/>
        <v>0</v>
      </c>
      <c r="D322" s="91">
        <f t="shared" si="22"/>
        <v>0</v>
      </c>
      <c r="E322" s="91">
        <f t="shared" si="23"/>
        <v>2023</v>
      </c>
    </row>
    <row r="323" spans="1:5" ht="12.75">
      <c r="A323" s="91" t="str">
        <f t="shared" si="21"/>
        <v>CLUES200</v>
      </c>
      <c r="B323" s="530" t="s">
        <v>2031</v>
      </c>
      <c r="C323" s="91">
        <f ca="1" t="shared" si="24"/>
        <v>0</v>
      </c>
      <c r="D323" s="91">
        <f t="shared" si="22"/>
        <v>0</v>
      </c>
      <c r="E323" s="91">
        <f t="shared" si="23"/>
        <v>2023</v>
      </c>
    </row>
    <row r="324" spans="1:5" ht="12.75">
      <c r="A324" s="91" t="str">
        <f t="shared" si="21"/>
        <v>CLUES200</v>
      </c>
      <c r="B324" s="530" t="s">
        <v>2034</v>
      </c>
      <c r="C324" s="91">
        <f ca="1" t="shared" si="24"/>
        <v>0</v>
      </c>
      <c r="D324" s="91">
        <f t="shared" si="22"/>
        <v>0</v>
      </c>
      <c r="E324" s="91">
        <f t="shared" si="23"/>
        <v>2023</v>
      </c>
    </row>
    <row r="325" spans="1:5" ht="12.75">
      <c r="A325" s="91" t="str">
        <f t="shared" si="21"/>
        <v>CLUES200</v>
      </c>
      <c r="B325" s="530" t="s">
        <v>626</v>
      </c>
      <c r="C325" s="91">
        <f ca="1" t="shared" si="24"/>
        <v>0</v>
      </c>
      <c r="D325" s="91">
        <f t="shared" si="22"/>
        <v>0</v>
      </c>
      <c r="E325" s="91">
        <f t="shared" si="23"/>
        <v>2023</v>
      </c>
    </row>
    <row r="326" spans="1:5" ht="12.75">
      <c r="A326" s="91" t="str">
        <f t="shared" si="21"/>
        <v>CLUES200</v>
      </c>
      <c r="B326" s="530" t="s">
        <v>627</v>
      </c>
      <c r="C326" s="91">
        <f ca="1" t="shared" si="24"/>
        <v>0</v>
      </c>
      <c r="D326" s="91">
        <f t="shared" si="22"/>
        <v>0</v>
      </c>
      <c r="E326" s="91">
        <f t="shared" si="23"/>
        <v>2023</v>
      </c>
    </row>
    <row r="327" spans="1:5" ht="12.75">
      <c r="A327" s="91" t="str">
        <f t="shared" si="21"/>
        <v>CLUES200</v>
      </c>
      <c r="B327" s="530" t="s">
        <v>628</v>
      </c>
      <c r="C327" s="91">
        <f ca="1" t="shared" si="24"/>
        <v>0</v>
      </c>
      <c r="D327" s="91">
        <f t="shared" si="22"/>
        <v>0</v>
      </c>
      <c r="E327" s="91">
        <f t="shared" si="23"/>
        <v>2023</v>
      </c>
    </row>
    <row r="328" spans="1:5" ht="12.75">
      <c r="A328" s="91" t="str">
        <f t="shared" si="21"/>
        <v>CLUES200</v>
      </c>
      <c r="B328" s="530" t="s">
        <v>629</v>
      </c>
      <c r="C328" s="91">
        <f ca="1" t="shared" si="24"/>
        <v>0</v>
      </c>
      <c r="D328" s="91">
        <f t="shared" si="22"/>
        <v>0</v>
      </c>
      <c r="E328" s="91">
        <f t="shared" si="23"/>
        <v>2023</v>
      </c>
    </row>
    <row r="329" spans="1:5" ht="12.75">
      <c r="A329" s="91" t="str">
        <f t="shared" si="21"/>
        <v>CLUES200</v>
      </c>
      <c r="B329" s="530" t="s">
        <v>630</v>
      </c>
      <c r="C329" s="91">
        <f ca="1" t="shared" si="24"/>
        <v>0</v>
      </c>
      <c r="D329" s="91">
        <f t="shared" si="22"/>
        <v>0</v>
      </c>
      <c r="E329" s="91">
        <f t="shared" si="23"/>
        <v>2023</v>
      </c>
    </row>
    <row r="330" spans="1:5" ht="12.75">
      <c r="A330" s="91" t="str">
        <f t="shared" si="21"/>
        <v>CLUES200</v>
      </c>
      <c r="B330" s="530" t="s">
        <v>631</v>
      </c>
      <c r="C330" s="91">
        <f ca="1" t="shared" si="24"/>
        <v>0</v>
      </c>
      <c r="D330" s="91">
        <f t="shared" si="22"/>
        <v>0</v>
      </c>
      <c r="E330" s="91">
        <f t="shared" si="23"/>
        <v>2023</v>
      </c>
    </row>
    <row r="331" spans="1:5" ht="12.75">
      <c r="A331" s="91" t="str">
        <f t="shared" si="21"/>
        <v>CLUES200</v>
      </c>
      <c r="B331" s="530" t="s">
        <v>632</v>
      </c>
      <c r="C331" s="91">
        <f ca="1" t="shared" si="24"/>
        <v>0</v>
      </c>
      <c r="D331" s="91">
        <f t="shared" si="22"/>
        <v>0</v>
      </c>
      <c r="E331" s="91">
        <f t="shared" si="23"/>
        <v>2023</v>
      </c>
    </row>
    <row r="332" spans="1:5" ht="12.75">
      <c r="A332" s="91" t="str">
        <f t="shared" si="21"/>
        <v>CLUES200</v>
      </c>
      <c r="B332" s="530" t="s">
        <v>633</v>
      </c>
      <c r="C332" s="91">
        <f ca="1" t="shared" si="24"/>
        <v>0</v>
      </c>
      <c r="D332" s="91">
        <f t="shared" si="22"/>
        <v>0</v>
      </c>
      <c r="E332" s="91">
        <f t="shared" si="23"/>
        <v>2023</v>
      </c>
    </row>
    <row r="333" spans="1:5" ht="12.75">
      <c r="A333" s="91" t="str">
        <f t="shared" si="21"/>
        <v>CLUES200</v>
      </c>
      <c r="B333" s="530" t="s">
        <v>634</v>
      </c>
      <c r="C333" s="91">
        <f ca="1" t="shared" si="24"/>
        <v>0</v>
      </c>
      <c r="D333" s="91">
        <f t="shared" si="22"/>
        <v>0</v>
      </c>
      <c r="E333" s="91">
        <f t="shared" si="23"/>
        <v>2023</v>
      </c>
    </row>
    <row r="334" spans="1:5" ht="12.75">
      <c r="A334" s="91" t="str">
        <f t="shared" si="21"/>
        <v>CLUES200</v>
      </c>
      <c r="B334" s="530" t="s">
        <v>635</v>
      </c>
      <c r="C334" s="91">
        <f ca="1" t="shared" si="24"/>
        <v>0</v>
      </c>
      <c r="D334" s="91">
        <f t="shared" si="22"/>
        <v>0</v>
      </c>
      <c r="E334" s="91">
        <f t="shared" si="23"/>
        <v>2023</v>
      </c>
    </row>
    <row r="335" spans="1:5" ht="12.75">
      <c r="A335" s="91" t="str">
        <f t="shared" si="21"/>
        <v>CLUES200</v>
      </c>
      <c r="B335" s="530" t="s">
        <v>636</v>
      </c>
      <c r="C335" s="91">
        <f ca="1" t="shared" si="24"/>
        <v>0</v>
      </c>
      <c r="D335" s="91">
        <f t="shared" si="22"/>
        <v>0</v>
      </c>
      <c r="E335" s="91">
        <f t="shared" si="23"/>
        <v>2023</v>
      </c>
    </row>
    <row r="336" spans="1:5" ht="12.75">
      <c r="A336" s="91" t="str">
        <f t="shared" si="21"/>
        <v>CLUES200</v>
      </c>
      <c r="B336" s="530" t="s">
        <v>637</v>
      </c>
      <c r="C336" s="91">
        <f ca="1" t="shared" si="24"/>
        <v>0</v>
      </c>
      <c r="D336" s="91">
        <f t="shared" si="22"/>
        <v>0</v>
      </c>
      <c r="E336" s="91">
        <f t="shared" si="23"/>
        <v>2023</v>
      </c>
    </row>
    <row r="337" spans="1:5" ht="12.75">
      <c r="A337" s="91" t="str">
        <f t="shared" si="21"/>
        <v>CLUES200</v>
      </c>
      <c r="B337" s="530" t="s">
        <v>638</v>
      </c>
      <c r="C337" s="91">
        <f ca="1" t="shared" si="24"/>
        <v>0</v>
      </c>
      <c r="D337" s="91">
        <f t="shared" si="22"/>
        <v>0</v>
      </c>
      <c r="E337" s="91">
        <f t="shared" si="23"/>
        <v>2023</v>
      </c>
    </row>
    <row r="338" spans="1:5" ht="12.75">
      <c r="A338" s="91" t="str">
        <f t="shared" si="21"/>
        <v>CLUES200</v>
      </c>
      <c r="B338" s="530" t="s">
        <v>639</v>
      </c>
      <c r="C338" s="91">
        <f ca="1" t="shared" si="24"/>
        <v>0</v>
      </c>
      <c r="D338" s="91">
        <f t="shared" si="22"/>
        <v>0</v>
      </c>
      <c r="E338" s="91">
        <f t="shared" si="23"/>
        <v>2023</v>
      </c>
    </row>
    <row r="339" spans="1:5" ht="12.75">
      <c r="A339" s="91" t="str">
        <f t="shared" si="21"/>
        <v>CLUES200</v>
      </c>
      <c r="B339" s="530" t="s">
        <v>640</v>
      </c>
      <c r="C339" s="91">
        <f ca="1" t="shared" si="24"/>
        <v>0</v>
      </c>
      <c r="D339" s="91">
        <f t="shared" si="22"/>
        <v>0</v>
      </c>
      <c r="E339" s="91">
        <f t="shared" si="23"/>
        <v>2023</v>
      </c>
    </row>
    <row r="340" spans="1:5" ht="12.75">
      <c r="A340" s="91" t="str">
        <f t="shared" si="21"/>
        <v>CLUES200</v>
      </c>
      <c r="B340" s="530" t="s">
        <v>641</v>
      </c>
      <c r="C340" s="91">
        <f ca="1" t="shared" si="24"/>
        <v>0</v>
      </c>
      <c r="D340" s="91">
        <f t="shared" si="22"/>
        <v>0</v>
      </c>
      <c r="E340" s="91">
        <f t="shared" si="23"/>
        <v>2023</v>
      </c>
    </row>
    <row r="341" spans="1:5" ht="12.75">
      <c r="A341" s="91" t="str">
        <f t="shared" si="21"/>
        <v>CLUES200</v>
      </c>
      <c r="B341" s="530" t="s">
        <v>642</v>
      </c>
      <c r="C341" s="91">
        <f ca="1" t="shared" si="24"/>
        <v>0</v>
      </c>
      <c r="D341" s="91">
        <f t="shared" si="22"/>
        <v>0</v>
      </c>
      <c r="E341" s="91">
        <f t="shared" si="23"/>
        <v>2023</v>
      </c>
    </row>
    <row r="342" spans="1:5" ht="12.75">
      <c r="A342" s="91" t="str">
        <f t="shared" si="21"/>
        <v>CLUES200</v>
      </c>
      <c r="B342" s="530" t="s">
        <v>643</v>
      </c>
      <c r="C342" s="91">
        <f ca="1" t="shared" si="24"/>
        <v>0</v>
      </c>
      <c r="D342" s="91">
        <f t="shared" si="22"/>
        <v>0</v>
      </c>
      <c r="E342" s="91">
        <f t="shared" si="23"/>
        <v>2023</v>
      </c>
    </row>
    <row r="343" spans="1:5" ht="12.75">
      <c r="A343" s="91" t="str">
        <f t="shared" si="21"/>
        <v>CLUES200</v>
      </c>
      <c r="B343" s="530" t="s">
        <v>644</v>
      </c>
      <c r="C343" s="91">
        <f ca="1" t="shared" si="24"/>
        <v>0</v>
      </c>
      <c r="D343" s="91">
        <f t="shared" si="22"/>
        <v>0</v>
      </c>
      <c r="E343" s="91">
        <f t="shared" si="23"/>
        <v>2023</v>
      </c>
    </row>
    <row r="344" spans="1:5" ht="12.75">
      <c r="A344" s="91" t="str">
        <f t="shared" si="21"/>
        <v>CLUES200</v>
      </c>
      <c r="B344" s="530" t="s">
        <v>645</v>
      </c>
      <c r="C344" s="91">
        <f ca="1" t="shared" si="24"/>
        <v>0</v>
      </c>
      <c r="D344" s="91">
        <f t="shared" si="22"/>
        <v>0</v>
      </c>
      <c r="E344" s="91">
        <f t="shared" si="23"/>
        <v>2023</v>
      </c>
    </row>
    <row r="345" spans="1:5" ht="12.75">
      <c r="A345" s="91" t="str">
        <f t="shared" si="21"/>
        <v>CLUES200</v>
      </c>
      <c r="B345" s="530" t="s">
        <v>646</v>
      </c>
      <c r="C345" s="91">
        <f ca="1" t="shared" si="24"/>
        <v>0</v>
      </c>
      <c r="D345" s="91">
        <f t="shared" si="22"/>
        <v>0</v>
      </c>
      <c r="E345" s="91">
        <f t="shared" si="23"/>
        <v>2023</v>
      </c>
    </row>
    <row r="346" spans="1:5" ht="12.75">
      <c r="A346" s="91" t="str">
        <f t="shared" si="21"/>
        <v>CLUES200</v>
      </c>
      <c r="B346" s="530" t="s">
        <v>647</v>
      </c>
      <c r="C346" s="91">
        <f ca="1" t="shared" si="24"/>
        <v>0</v>
      </c>
      <c r="D346" s="91">
        <f t="shared" si="22"/>
        <v>0</v>
      </c>
      <c r="E346" s="91">
        <f t="shared" si="23"/>
        <v>2023</v>
      </c>
    </row>
    <row r="347" spans="1:5" ht="12.75">
      <c r="A347" s="91" t="str">
        <f t="shared" si="21"/>
        <v>CLUES200</v>
      </c>
      <c r="B347" s="530" t="s">
        <v>648</v>
      </c>
      <c r="C347" s="91">
        <f ca="1" t="shared" si="24"/>
        <v>0</v>
      </c>
      <c r="D347" s="91">
        <f t="shared" si="22"/>
        <v>0</v>
      </c>
      <c r="E347" s="91">
        <f t="shared" si="23"/>
        <v>2023</v>
      </c>
    </row>
    <row r="348" spans="1:5" ht="12.75">
      <c r="A348" s="91" t="str">
        <f t="shared" si="21"/>
        <v>CLUES200</v>
      </c>
      <c r="B348" s="530" t="s">
        <v>649</v>
      </c>
      <c r="C348" s="91">
        <f ca="1" t="shared" si="24"/>
        <v>0</v>
      </c>
      <c r="D348" s="91">
        <f t="shared" si="22"/>
        <v>0</v>
      </c>
      <c r="E348" s="91">
        <f t="shared" si="23"/>
        <v>2023</v>
      </c>
    </row>
    <row r="349" spans="1:5" ht="12.75">
      <c r="A349" s="91" t="str">
        <f t="shared" si="21"/>
        <v>CLUES200</v>
      </c>
      <c r="B349" s="530" t="s">
        <v>650</v>
      </c>
      <c r="C349" s="91">
        <f ca="1" t="shared" si="24"/>
        <v>0</v>
      </c>
      <c r="D349" s="91">
        <f t="shared" si="22"/>
        <v>0</v>
      </c>
      <c r="E349" s="91">
        <f t="shared" si="23"/>
        <v>2023</v>
      </c>
    </row>
    <row r="350" spans="1:5" ht="12.75">
      <c r="A350" s="91" t="str">
        <f t="shared" si="21"/>
        <v>CLUES200</v>
      </c>
      <c r="B350" s="530" t="s">
        <v>651</v>
      </c>
      <c r="C350" s="91">
        <f ca="1" t="shared" si="24"/>
        <v>0</v>
      </c>
      <c r="D350" s="91">
        <f t="shared" si="22"/>
        <v>0</v>
      </c>
      <c r="E350" s="91">
        <f t="shared" si="23"/>
        <v>2023</v>
      </c>
    </row>
    <row r="351" spans="1:5" ht="12.75">
      <c r="A351" s="91" t="str">
        <f t="shared" si="21"/>
        <v>CLUES200</v>
      </c>
      <c r="B351" s="530" t="s">
        <v>652</v>
      </c>
      <c r="C351" s="91">
        <f ca="1" t="shared" si="24"/>
        <v>0</v>
      </c>
      <c r="D351" s="91">
        <f t="shared" si="22"/>
        <v>0</v>
      </c>
      <c r="E351" s="91">
        <f t="shared" si="23"/>
        <v>2023</v>
      </c>
    </row>
    <row r="352" spans="1:5" ht="12.75">
      <c r="A352" s="91" t="str">
        <f t="shared" si="21"/>
        <v>CLUES200</v>
      </c>
      <c r="B352" s="530" t="s">
        <v>653</v>
      </c>
      <c r="C352" s="91">
        <f ca="1" t="shared" si="24"/>
        <v>0</v>
      </c>
      <c r="D352" s="91">
        <f t="shared" si="22"/>
        <v>0</v>
      </c>
      <c r="E352" s="91">
        <f t="shared" si="23"/>
        <v>2023</v>
      </c>
    </row>
    <row r="353" spans="1:5" ht="12.75">
      <c r="A353" s="91" t="str">
        <f t="shared" si="21"/>
        <v>CLUES200</v>
      </c>
      <c r="B353" s="530" t="s">
        <v>670</v>
      </c>
      <c r="C353" s="91">
        <f ca="1" t="shared" si="24"/>
        <v>0</v>
      </c>
      <c r="D353" s="91">
        <f t="shared" si="22"/>
        <v>0</v>
      </c>
      <c r="E353" s="91">
        <f t="shared" si="23"/>
        <v>2023</v>
      </c>
    </row>
    <row r="354" spans="1:5" ht="12.75">
      <c r="A354" s="91" t="str">
        <f t="shared" si="21"/>
        <v>CLUES200</v>
      </c>
      <c r="B354" s="530" t="s">
        <v>671</v>
      </c>
      <c r="C354" s="91">
        <f ca="1" t="shared" si="24"/>
        <v>0</v>
      </c>
      <c r="D354" s="91">
        <f t="shared" si="22"/>
        <v>0</v>
      </c>
      <c r="E354" s="91">
        <f t="shared" si="23"/>
        <v>2023</v>
      </c>
    </row>
    <row r="355" spans="1:5" ht="12.75">
      <c r="A355" s="91" t="str">
        <f t="shared" si="21"/>
        <v>CLUES200</v>
      </c>
      <c r="B355" s="530" t="s">
        <v>672</v>
      </c>
      <c r="C355" s="91">
        <f ca="1" t="shared" si="24"/>
        <v>0</v>
      </c>
      <c r="D355" s="91">
        <f t="shared" si="22"/>
        <v>0</v>
      </c>
      <c r="E355" s="91">
        <f t="shared" si="23"/>
        <v>2023</v>
      </c>
    </row>
    <row r="356" spans="1:5" ht="12.75">
      <c r="A356" s="91" t="str">
        <f t="shared" si="21"/>
        <v>CLUES200</v>
      </c>
      <c r="B356" s="530" t="s">
        <v>673</v>
      </c>
      <c r="C356" s="91">
        <f ca="1" t="shared" si="24"/>
        <v>0</v>
      </c>
      <c r="D356" s="91">
        <f t="shared" si="22"/>
        <v>0</v>
      </c>
      <c r="E356" s="91">
        <f t="shared" si="23"/>
        <v>2023</v>
      </c>
    </row>
    <row r="357" spans="1:5" ht="12.75">
      <c r="A357" s="91" t="str">
        <f t="shared" si="21"/>
        <v>CLUES200</v>
      </c>
      <c r="B357" s="530" t="s">
        <v>674</v>
      </c>
      <c r="C357" s="91">
        <f ca="1" t="shared" si="24"/>
        <v>0</v>
      </c>
      <c r="D357" s="91">
        <f t="shared" si="22"/>
        <v>0</v>
      </c>
      <c r="E357" s="91">
        <f t="shared" si="23"/>
        <v>2023</v>
      </c>
    </row>
    <row r="358" spans="1:5" ht="12.75">
      <c r="A358" s="91" t="str">
        <f t="shared" si="21"/>
        <v>CLUES200</v>
      </c>
      <c r="B358" s="530" t="s">
        <v>675</v>
      </c>
      <c r="C358" s="91">
        <f ca="1" t="shared" si="24"/>
        <v>0</v>
      </c>
      <c r="D358" s="91">
        <f t="shared" si="22"/>
        <v>0</v>
      </c>
      <c r="E358" s="91">
        <f t="shared" si="23"/>
        <v>2023</v>
      </c>
    </row>
    <row r="359" spans="1:5" ht="12.75">
      <c r="A359" s="91" t="str">
        <f t="shared" si="21"/>
        <v>CLUES200</v>
      </c>
      <c r="B359" s="530" t="s">
        <v>676</v>
      </c>
      <c r="C359" s="91">
        <f ca="1" t="shared" si="24"/>
        <v>0</v>
      </c>
      <c r="D359" s="91">
        <f t="shared" si="22"/>
        <v>0</v>
      </c>
      <c r="E359" s="91">
        <f t="shared" si="23"/>
        <v>2023</v>
      </c>
    </row>
    <row r="360" spans="1:5" ht="12.75">
      <c r="A360" s="91" t="str">
        <f t="shared" si="21"/>
        <v>CLUES200</v>
      </c>
      <c r="B360" s="530" t="s">
        <v>677</v>
      </c>
      <c r="C360" s="91">
        <f ca="1" t="shared" si="24"/>
        <v>0</v>
      </c>
      <c r="D360" s="91">
        <f t="shared" si="22"/>
        <v>0</v>
      </c>
      <c r="E360" s="91">
        <f t="shared" si="23"/>
        <v>2023</v>
      </c>
    </row>
    <row r="361" spans="1:5" ht="12.75">
      <c r="A361" s="91" t="str">
        <f t="shared" si="21"/>
        <v>CLUES200</v>
      </c>
      <c r="B361" s="530" t="s">
        <v>678</v>
      </c>
      <c r="C361" s="91">
        <f ca="1" t="shared" si="24"/>
        <v>0</v>
      </c>
      <c r="D361" s="91">
        <f t="shared" si="22"/>
        <v>0</v>
      </c>
      <c r="E361" s="91">
        <f t="shared" si="23"/>
        <v>2023</v>
      </c>
    </row>
    <row r="362" spans="1:5" ht="12.75">
      <c r="A362" s="91" t="str">
        <f t="shared" si="21"/>
        <v>CLUES200</v>
      </c>
      <c r="B362" s="530" t="s">
        <v>679</v>
      </c>
      <c r="C362" s="91">
        <f ca="1" t="shared" si="24"/>
        <v>0</v>
      </c>
      <c r="D362" s="91">
        <f t="shared" si="22"/>
        <v>0</v>
      </c>
      <c r="E362" s="91">
        <f t="shared" si="23"/>
        <v>2023</v>
      </c>
    </row>
    <row r="363" spans="1:5" ht="12.75">
      <c r="A363" s="91" t="str">
        <f t="shared" si="21"/>
        <v>CLUES200</v>
      </c>
      <c r="B363" s="530" t="s">
        <v>680</v>
      </c>
      <c r="C363" s="91">
        <f ca="1" t="shared" si="24"/>
        <v>0</v>
      </c>
      <c r="D363" s="91">
        <f t="shared" si="22"/>
        <v>0</v>
      </c>
      <c r="E363" s="91">
        <f t="shared" si="23"/>
        <v>2023</v>
      </c>
    </row>
    <row r="364" spans="1:5" ht="12.75">
      <c r="A364" s="91" t="str">
        <f t="shared" si="21"/>
        <v>CLUES200</v>
      </c>
      <c r="B364" s="530" t="s">
        <v>681</v>
      </c>
      <c r="C364" s="91">
        <f ca="1" t="shared" si="24"/>
        <v>0</v>
      </c>
      <c r="D364" s="91">
        <f t="shared" si="22"/>
        <v>0</v>
      </c>
      <c r="E364" s="91">
        <f t="shared" si="23"/>
        <v>2023</v>
      </c>
    </row>
    <row r="365" spans="1:5" ht="12.75">
      <c r="A365" s="91" t="str">
        <f t="shared" si="21"/>
        <v>CLUES200</v>
      </c>
      <c r="B365" s="530" t="s">
        <v>654</v>
      </c>
      <c r="C365" s="91">
        <f ca="1" t="shared" si="24"/>
        <v>0</v>
      </c>
      <c r="D365" s="91">
        <f t="shared" si="22"/>
        <v>0</v>
      </c>
      <c r="E365" s="91">
        <f t="shared" si="23"/>
        <v>2023</v>
      </c>
    </row>
    <row r="366" spans="1:5" ht="12.75">
      <c r="A366" s="91" t="str">
        <f t="shared" si="21"/>
        <v>CLUES200</v>
      </c>
      <c r="B366" s="530" t="s">
        <v>655</v>
      </c>
      <c r="C366" s="91">
        <f ca="1" t="shared" si="24"/>
        <v>0</v>
      </c>
      <c r="D366" s="91">
        <f t="shared" si="22"/>
        <v>0</v>
      </c>
      <c r="E366" s="91">
        <f t="shared" si="23"/>
        <v>2023</v>
      </c>
    </row>
    <row r="367" spans="1:5" ht="12.75">
      <c r="A367" s="91" t="str">
        <f t="shared" si="21"/>
        <v>CLUES200</v>
      </c>
      <c r="B367" s="530" t="s">
        <v>656</v>
      </c>
      <c r="C367" s="91">
        <f ca="1" t="shared" si="24"/>
        <v>0</v>
      </c>
      <c r="D367" s="91">
        <f t="shared" si="22"/>
        <v>0</v>
      </c>
      <c r="E367" s="91">
        <f t="shared" si="23"/>
        <v>2023</v>
      </c>
    </row>
    <row r="368" spans="1:5" ht="12.75">
      <c r="A368" s="91" t="str">
        <f t="shared" si="21"/>
        <v>CLUES200</v>
      </c>
      <c r="B368" s="530" t="s">
        <v>657</v>
      </c>
      <c r="C368" s="91">
        <f ca="1" t="shared" si="24"/>
        <v>0</v>
      </c>
      <c r="D368" s="91">
        <f t="shared" si="22"/>
        <v>0</v>
      </c>
      <c r="E368" s="91">
        <f t="shared" si="23"/>
        <v>2023</v>
      </c>
    </row>
    <row r="369" spans="1:5" ht="12.75">
      <c r="A369" s="91" t="str">
        <f t="shared" si="21"/>
        <v>CLUES200</v>
      </c>
      <c r="B369" s="530" t="s">
        <v>658</v>
      </c>
      <c r="C369" s="91">
        <f ca="1" t="shared" si="24"/>
        <v>0</v>
      </c>
      <c r="D369" s="91">
        <f t="shared" si="22"/>
        <v>0</v>
      </c>
      <c r="E369" s="91">
        <f t="shared" si="23"/>
        <v>2023</v>
      </c>
    </row>
    <row r="370" spans="1:5" ht="12.75">
      <c r="A370" s="91" t="str">
        <f t="shared" si="21"/>
        <v>CLUES200</v>
      </c>
      <c r="B370" s="530" t="s">
        <v>659</v>
      </c>
      <c r="C370" s="91">
        <f ca="1" t="shared" si="24"/>
        <v>0</v>
      </c>
      <c r="D370" s="91">
        <f t="shared" si="22"/>
        <v>0</v>
      </c>
      <c r="E370" s="91">
        <f t="shared" si="23"/>
        <v>2023</v>
      </c>
    </row>
    <row r="371" spans="1:5" ht="12.75">
      <c r="A371" s="91" t="str">
        <f t="shared" si="21"/>
        <v>CLUES200</v>
      </c>
      <c r="B371" s="530" t="s">
        <v>660</v>
      </c>
      <c r="C371" s="91">
        <f ca="1" t="shared" si="24"/>
        <v>0</v>
      </c>
      <c r="D371" s="91">
        <f t="shared" si="22"/>
        <v>0</v>
      </c>
      <c r="E371" s="91">
        <f t="shared" si="23"/>
        <v>2023</v>
      </c>
    </row>
    <row r="372" spans="1:5" ht="12.75">
      <c r="A372" s="91" t="str">
        <f t="shared" si="21"/>
        <v>CLUES200</v>
      </c>
      <c r="B372" s="530" t="s">
        <v>661</v>
      </c>
      <c r="C372" s="91">
        <f ca="1" t="shared" si="24"/>
        <v>0</v>
      </c>
      <c r="D372" s="91">
        <f t="shared" si="22"/>
        <v>0</v>
      </c>
      <c r="E372" s="91">
        <f t="shared" si="23"/>
        <v>2023</v>
      </c>
    </row>
    <row r="373" spans="1:5" ht="12.75">
      <c r="A373" s="91" t="str">
        <f t="shared" si="21"/>
        <v>CLUES200</v>
      </c>
      <c r="B373" s="530" t="s">
        <v>662</v>
      </c>
      <c r="C373" s="91">
        <f ca="1" t="shared" si="24"/>
        <v>0</v>
      </c>
      <c r="D373" s="91">
        <f t="shared" si="22"/>
        <v>0</v>
      </c>
      <c r="E373" s="91">
        <f t="shared" si="23"/>
        <v>2023</v>
      </c>
    </row>
    <row r="374" spans="1:5" ht="12.75">
      <c r="A374" s="91" t="str">
        <f t="shared" si="21"/>
        <v>CLUES200</v>
      </c>
      <c r="B374" s="530" t="s">
        <v>663</v>
      </c>
      <c r="C374" s="91">
        <f ca="1" t="shared" si="24"/>
        <v>0</v>
      </c>
      <c r="D374" s="91">
        <f t="shared" si="22"/>
        <v>0</v>
      </c>
      <c r="E374" s="91">
        <f t="shared" si="23"/>
        <v>2023</v>
      </c>
    </row>
    <row r="375" spans="1:5" ht="12.75">
      <c r="A375" s="91" t="str">
        <f t="shared" si="21"/>
        <v>CLUES200</v>
      </c>
      <c r="B375" s="530" t="s">
        <v>664</v>
      </c>
      <c r="C375" s="91">
        <f ca="1" t="shared" si="24"/>
        <v>0</v>
      </c>
      <c r="D375" s="91">
        <f t="shared" si="22"/>
        <v>0</v>
      </c>
      <c r="E375" s="91">
        <f t="shared" si="23"/>
        <v>2023</v>
      </c>
    </row>
    <row r="376" spans="1:5" ht="12.75">
      <c r="A376" s="91" t="str">
        <f t="shared" si="21"/>
        <v>CLUES200</v>
      </c>
      <c r="B376" s="530" t="s">
        <v>665</v>
      </c>
      <c r="C376" s="91">
        <f ca="1" t="shared" si="24"/>
        <v>0</v>
      </c>
      <c r="D376" s="91">
        <f t="shared" si="22"/>
        <v>0</v>
      </c>
      <c r="E376" s="91">
        <f t="shared" si="23"/>
        <v>2023</v>
      </c>
    </row>
    <row r="377" spans="1:5" ht="12.75">
      <c r="A377" s="91" t="str">
        <f t="shared" si="21"/>
        <v>CLUES200</v>
      </c>
      <c r="B377" s="530" t="s">
        <v>666</v>
      </c>
      <c r="C377" s="91">
        <f ca="1" t="shared" si="24"/>
        <v>0</v>
      </c>
      <c r="D377" s="91">
        <f t="shared" si="22"/>
        <v>0</v>
      </c>
      <c r="E377" s="91">
        <f t="shared" si="23"/>
        <v>2023</v>
      </c>
    </row>
    <row r="378" spans="1:5" ht="12.75">
      <c r="A378" s="91" t="str">
        <f t="shared" si="21"/>
        <v>CLUES200</v>
      </c>
      <c r="B378" s="530" t="s">
        <v>667</v>
      </c>
      <c r="C378" s="91">
        <f ca="1" t="shared" si="24"/>
        <v>0</v>
      </c>
      <c r="D378" s="91">
        <f t="shared" si="22"/>
        <v>0</v>
      </c>
      <c r="E378" s="91">
        <f t="shared" si="23"/>
        <v>2023</v>
      </c>
    </row>
    <row r="379" spans="1:5" ht="12.75">
      <c r="A379" s="91" t="str">
        <f t="shared" si="21"/>
        <v>CLUES200</v>
      </c>
      <c r="B379" s="530" t="s">
        <v>668</v>
      </c>
      <c r="C379" s="91">
        <f ca="1" t="shared" si="24"/>
        <v>0</v>
      </c>
      <c r="D379" s="91">
        <f t="shared" si="22"/>
        <v>0</v>
      </c>
      <c r="E379" s="91">
        <f t="shared" si="23"/>
        <v>2023</v>
      </c>
    </row>
    <row r="380" spans="1:5" ht="12.75">
      <c r="A380" s="91" t="str">
        <f aca="true" t="shared" si="25" ref="A380:A443">clues</f>
        <v>CLUES200</v>
      </c>
      <c r="B380" s="530" t="s">
        <v>669</v>
      </c>
      <c r="C380" s="91">
        <f ca="1" t="shared" si="24"/>
        <v>0</v>
      </c>
      <c r="D380" s="91">
        <f aca="true" t="shared" si="26" ref="D380:D443">mes</f>
        <v>0</v>
      </c>
      <c r="E380" s="91">
        <f aca="true" t="shared" si="27" ref="E380:E443">anno</f>
        <v>2023</v>
      </c>
    </row>
    <row r="381" spans="1:5" ht="12.75">
      <c r="A381" s="91" t="str">
        <f t="shared" si="25"/>
        <v>CLUES200</v>
      </c>
      <c r="B381" s="530" t="s">
        <v>529</v>
      </c>
      <c r="C381" s="91">
        <f ca="1" t="shared" si="24"/>
        <v>0</v>
      </c>
      <c r="D381" s="91">
        <f t="shared" si="26"/>
        <v>0</v>
      </c>
      <c r="E381" s="91">
        <f t="shared" si="27"/>
        <v>2023</v>
      </c>
    </row>
    <row r="382" spans="1:5" ht="12.75">
      <c r="A382" s="91" t="str">
        <f t="shared" si="25"/>
        <v>CLUES200</v>
      </c>
      <c r="B382" s="530" t="s">
        <v>139</v>
      </c>
      <c r="C382" s="91">
        <f ca="1" t="shared" si="24"/>
        <v>0</v>
      </c>
      <c r="D382" s="91">
        <f t="shared" si="26"/>
        <v>0</v>
      </c>
      <c r="E382" s="91">
        <f t="shared" si="27"/>
        <v>2023</v>
      </c>
    </row>
    <row r="383" spans="1:5" ht="12.75">
      <c r="A383" s="91" t="str">
        <f t="shared" si="25"/>
        <v>CLUES200</v>
      </c>
      <c r="B383" s="530" t="s">
        <v>141</v>
      </c>
      <c r="C383" s="91">
        <f ca="1" t="shared" si="28" ref="C383:C446">INDIRECT(B383)</f>
        <v>0</v>
      </c>
      <c r="D383" s="91">
        <f t="shared" si="26"/>
        <v>0</v>
      </c>
      <c r="E383" s="91">
        <f t="shared" si="27"/>
        <v>2023</v>
      </c>
    </row>
    <row r="384" spans="1:5" ht="12.75">
      <c r="A384" s="91" t="str">
        <f t="shared" si="25"/>
        <v>CLUES200</v>
      </c>
      <c r="B384" s="530" t="s">
        <v>143</v>
      </c>
      <c r="C384" s="91">
        <f ca="1" t="shared" si="28"/>
        <v>0</v>
      </c>
      <c r="D384" s="91">
        <f t="shared" si="26"/>
        <v>0</v>
      </c>
      <c r="E384" s="91">
        <f t="shared" si="27"/>
        <v>2023</v>
      </c>
    </row>
    <row r="385" spans="1:5" ht="12.75">
      <c r="A385" s="91" t="str">
        <f t="shared" si="25"/>
        <v>CLUES200</v>
      </c>
      <c r="B385" s="530" t="s">
        <v>145</v>
      </c>
      <c r="C385" s="91">
        <f ca="1" t="shared" si="28"/>
        <v>0</v>
      </c>
      <c r="D385" s="91">
        <f t="shared" si="26"/>
        <v>0</v>
      </c>
      <c r="E385" s="91">
        <f t="shared" si="27"/>
        <v>2023</v>
      </c>
    </row>
    <row r="386" spans="1:5" ht="12.75">
      <c r="A386" s="91" t="str">
        <f t="shared" si="25"/>
        <v>CLUES200</v>
      </c>
      <c r="B386" s="530" t="s">
        <v>335</v>
      </c>
      <c r="C386" s="91">
        <f ca="1" t="shared" si="28"/>
        <v>0</v>
      </c>
      <c r="D386" s="91">
        <f t="shared" si="26"/>
        <v>0</v>
      </c>
      <c r="E386" s="91">
        <f t="shared" si="27"/>
        <v>2023</v>
      </c>
    </row>
    <row r="387" spans="1:5" ht="12.75">
      <c r="A387" s="91" t="str">
        <f t="shared" si="25"/>
        <v>CLUES200</v>
      </c>
      <c r="B387" s="53" t="s">
        <v>336</v>
      </c>
      <c r="C387" s="91">
        <f ca="1" t="shared" si="28"/>
        <v>0</v>
      </c>
      <c r="D387" s="91">
        <f t="shared" si="26"/>
        <v>0</v>
      </c>
      <c r="E387" s="91">
        <f t="shared" si="27"/>
        <v>2023</v>
      </c>
    </row>
    <row r="388" spans="1:5" ht="12.75">
      <c r="A388" s="91" t="str">
        <f t="shared" si="25"/>
        <v>CLUES200</v>
      </c>
      <c r="B388" s="53" t="s">
        <v>337</v>
      </c>
      <c r="C388" s="91">
        <f ca="1" t="shared" si="28"/>
        <v>0</v>
      </c>
      <c r="D388" s="91">
        <f t="shared" si="26"/>
        <v>0</v>
      </c>
      <c r="E388" s="91">
        <f t="shared" si="27"/>
        <v>2023</v>
      </c>
    </row>
    <row r="389" spans="1:5" ht="12.75">
      <c r="A389" s="91" t="str">
        <f t="shared" si="25"/>
        <v>CLUES200</v>
      </c>
      <c r="B389" s="53" t="s">
        <v>338</v>
      </c>
      <c r="C389" s="91">
        <f ca="1" t="shared" si="28"/>
        <v>0</v>
      </c>
      <c r="D389" s="91">
        <f t="shared" si="26"/>
        <v>0</v>
      </c>
      <c r="E389" s="91">
        <f t="shared" si="27"/>
        <v>2023</v>
      </c>
    </row>
    <row r="390" spans="1:5" ht="12.75">
      <c r="A390" s="91" t="str">
        <f t="shared" si="25"/>
        <v>CLUES200</v>
      </c>
      <c r="B390" s="53" t="s">
        <v>2037</v>
      </c>
      <c r="C390" s="91">
        <f ca="1" t="shared" si="28"/>
        <v>0</v>
      </c>
      <c r="D390" s="91">
        <f t="shared" si="26"/>
        <v>0</v>
      </c>
      <c r="E390" s="91">
        <f t="shared" si="27"/>
        <v>2023</v>
      </c>
    </row>
    <row r="391" spans="1:5" ht="12.75">
      <c r="A391" s="91" t="str">
        <f t="shared" si="25"/>
        <v>CLUES200</v>
      </c>
      <c r="B391" s="53" t="s">
        <v>1609</v>
      </c>
      <c r="C391" s="91">
        <f ca="1" t="shared" si="28"/>
        <v>0</v>
      </c>
      <c r="D391" s="91">
        <f t="shared" si="26"/>
        <v>0</v>
      </c>
      <c r="E391" s="91">
        <f t="shared" si="27"/>
        <v>2023</v>
      </c>
    </row>
    <row r="392" spans="1:5" ht="12.75">
      <c r="A392" s="91" t="str">
        <f t="shared" si="25"/>
        <v>CLUES200</v>
      </c>
      <c r="B392" s="53" t="s">
        <v>2039</v>
      </c>
      <c r="C392" s="91">
        <f ca="1" t="shared" si="28"/>
        <v>0</v>
      </c>
      <c r="D392" s="91">
        <f t="shared" si="26"/>
        <v>0</v>
      </c>
      <c r="E392" s="91">
        <f t="shared" si="27"/>
        <v>2023</v>
      </c>
    </row>
    <row r="393" spans="1:5" ht="12.75">
      <c r="A393" s="91" t="str">
        <f t="shared" si="25"/>
        <v>CLUES200</v>
      </c>
      <c r="B393" s="53" t="s">
        <v>1610</v>
      </c>
      <c r="C393" s="91">
        <f ca="1" t="shared" si="28"/>
        <v>0</v>
      </c>
      <c r="D393" s="91">
        <f t="shared" si="26"/>
        <v>0</v>
      </c>
      <c r="E393" s="91">
        <f t="shared" si="27"/>
        <v>2023</v>
      </c>
    </row>
    <row r="394" spans="1:5" ht="12.75">
      <c r="A394" s="91" t="str">
        <f t="shared" si="25"/>
        <v>CLUES200</v>
      </c>
      <c r="B394" s="53" t="s">
        <v>1611</v>
      </c>
      <c r="C394" s="91">
        <f ca="1" t="shared" si="28"/>
        <v>0</v>
      </c>
      <c r="D394" s="91">
        <f t="shared" si="26"/>
        <v>0</v>
      </c>
      <c r="E394" s="91">
        <f t="shared" si="27"/>
        <v>2023</v>
      </c>
    </row>
    <row r="395" spans="1:5" ht="12.75">
      <c r="A395" s="91" t="str">
        <f t="shared" si="25"/>
        <v>CLUES200</v>
      </c>
      <c r="B395" s="53" t="s">
        <v>149</v>
      </c>
      <c r="C395" s="91">
        <f ca="1" t="shared" si="28"/>
        <v>0</v>
      </c>
      <c r="D395" s="91">
        <f t="shared" si="26"/>
        <v>0</v>
      </c>
      <c r="E395" s="91">
        <f t="shared" si="27"/>
        <v>2023</v>
      </c>
    </row>
    <row r="396" spans="1:5" ht="12.75">
      <c r="A396" s="91" t="str">
        <f t="shared" si="25"/>
        <v>CLUES200</v>
      </c>
      <c r="B396" s="53" t="s">
        <v>150</v>
      </c>
      <c r="C396" s="91">
        <f ca="1" t="shared" si="28"/>
        <v>0</v>
      </c>
      <c r="D396" s="91">
        <f t="shared" si="26"/>
        <v>0</v>
      </c>
      <c r="E396" s="91">
        <f t="shared" si="27"/>
        <v>2023</v>
      </c>
    </row>
    <row r="397" spans="1:5" ht="12.75">
      <c r="A397" s="91" t="str">
        <f t="shared" si="25"/>
        <v>CLUES200</v>
      </c>
      <c r="B397" s="53" t="s">
        <v>151</v>
      </c>
      <c r="C397" s="91">
        <f ca="1" t="shared" si="28"/>
        <v>0</v>
      </c>
      <c r="D397" s="91">
        <f t="shared" si="26"/>
        <v>0</v>
      </c>
      <c r="E397" s="91">
        <f t="shared" si="27"/>
        <v>2023</v>
      </c>
    </row>
    <row r="398" spans="1:5" ht="12.75">
      <c r="A398" s="91" t="str">
        <f t="shared" si="25"/>
        <v>CLUES200</v>
      </c>
      <c r="B398" s="53" t="s">
        <v>528</v>
      </c>
      <c r="C398" s="91">
        <f ca="1" t="shared" si="28"/>
        <v>0</v>
      </c>
      <c r="D398" s="91">
        <f t="shared" si="26"/>
        <v>0</v>
      </c>
      <c r="E398" s="91">
        <f t="shared" si="27"/>
        <v>2023</v>
      </c>
    </row>
    <row r="399" spans="1:5" ht="12.75">
      <c r="A399" s="91" t="str">
        <f t="shared" si="25"/>
        <v>CLUES200</v>
      </c>
      <c r="B399" s="53" t="s">
        <v>1613</v>
      </c>
      <c r="C399" s="91">
        <f ca="1" t="shared" si="28"/>
        <v>0</v>
      </c>
      <c r="D399" s="91">
        <f t="shared" si="26"/>
        <v>0</v>
      </c>
      <c r="E399" s="91">
        <f t="shared" si="27"/>
        <v>2023</v>
      </c>
    </row>
    <row r="400" spans="1:5" ht="12.75">
      <c r="A400" s="91" t="str">
        <f t="shared" si="25"/>
        <v>CLUES200</v>
      </c>
      <c r="B400" s="53" t="s">
        <v>2043</v>
      </c>
      <c r="C400" s="91">
        <f ca="1" t="shared" si="28"/>
        <v>0</v>
      </c>
      <c r="D400" s="91">
        <f t="shared" si="26"/>
        <v>0</v>
      </c>
      <c r="E400" s="91">
        <f t="shared" si="27"/>
        <v>2023</v>
      </c>
    </row>
    <row r="401" spans="1:5" ht="12.75">
      <c r="A401" s="91" t="str">
        <f t="shared" si="25"/>
        <v>CLUES200</v>
      </c>
      <c r="B401" s="53" t="s">
        <v>1614</v>
      </c>
      <c r="C401" s="91">
        <f ca="1" t="shared" si="28"/>
        <v>0</v>
      </c>
      <c r="D401" s="91">
        <f t="shared" si="26"/>
        <v>0</v>
      </c>
      <c r="E401" s="91">
        <f t="shared" si="27"/>
        <v>2023</v>
      </c>
    </row>
    <row r="402" spans="1:5" ht="12.75">
      <c r="A402" s="91" t="str">
        <f t="shared" si="25"/>
        <v>CLUES200</v>
      </c>
      <c r="B402" s="53" t="s">
        <v>2046</v>
      </c>
      <c r="C402" s="91">
        <f ca="1" t="shared" si="28"/>
        <v>0</v>
      </c>
      <c r="D402" s="91">
        <f t="shared" si="26"/>
        <v>0</v>
      </c>
      <c r="E402" s="91">
        <f t="shared" si="27"/>
        <v>2023</v>
      </c>
    </row>
    <row r="403" spans="1:5" ht="12.75">
      <c r="A403" s="91" t="str">
        <f t="shared" si="25"/>
        <v>CLUES200</v>
      </c>
      <c r="B403" s="53" t="s">
        <v>1616</v>
      </c>
      <c r="C403" s="91">
        <f ca="1" t="shared" si="28"/>
        <v>0</v>
      </c>
      <c r="D403" s="91">
        <f t="shared" si="26"/>
        <v>0</v>
      </c>
      <c r="E403" s="91">
        <f t="shared" si="27"/>
        <v>2023</v>
      </c>
    </row>
    <row r="404" spans="1:5" ht="12.75">
      <c r="A404" s="91" t="str">
        <f t="shared" si="25"/>
        <v>CLUES200</v>
      </c>
      <c r="B404" s="53" t="s">
        <v>2422</v>
      </c>
      <c r="C404" s="91">
        <f ca="1" t="shared" si="28"/>
        <v>0</v>
      </c>
      <c r="D404" s="91">
        <f t="shared" si="26"/>
        <v>0</v>
      </c>
      <c r="E404" s="91">
        <f t="shared" si="27"/>
        <v>2023</v>
      </c>
    </row>
    <row r="405" spans="1:5" ht="12.75">
      <c r="A405" s="91" t="str">
        <f t="shared" si="25"/>
        <v>CLUES200</v>
      </c>
      <c r="B405" s="53" t="s">
        <v>2049</v>
      </c>
      <c r="C405" s="91">
        <f ca="1" t="shared" si="28"/>
        <v>0</v>
      </c>
      <c r="D405" s="91">
        <f t="shared" si="26"/>
        <v>0</v>
      </c>
      <c r="E405" s="91">
        <f t="shared" si="27"/>
        <v>2023</v>
      </c>
    </row>
    <row r="406" spans="1:5" ht="12.75">
      <c r="A406" s="91" t="str">
        <f t="shared" si="25"/>
        <v>CLUES200</v>
      </c>
      <c r="B406" s="53" t="s">
        <v>2051</v>
      </c>
      <c r="C406" s="91">
        <f ca="1" t="shared" si="28"/>
        <v>0</v>
      </c>
      <c r="D406" s="91">
        <f t="shared" si="26"/>
        <v>0</v>
      </c>
      <c r="E406" s="91">
        <f t="shared" si="27"/>
        <v>2023</v>
      </c>
    </row>
    <row r="407" spans="1:5" ht="12.75">
      <c r="A407" s="91" t="str">
        <f t="shared" si="25"/>
        <v>CLUES200</v>
      </c>
      <c r="B407" s="53" t="s">
        <v>1618</v>
      </c>
      <c r="C407" s="91">
        <f ca="1" t="shared" si="28"/>
        <v>0</v>
      </c>
      <c r="D407" s="91">
        <f t="shared" si="26"/>
        <v>0</v>
      </c>
      <c r="E407" s="91">
        <f t="shared" si="27"/>
        <v>2023</v>
      </c>
    </row>
    <row r="408" spans="1:5" ht="12.75">
      <c r="A408" s="91" t="str">
        <f t="shared" si="25"/>
        <v>CLUES200</v>
      </c>
      <c r="B408" s="53" t="s">
        <v>1619</v>
      </c>
      <c r="C408" s="91">
        <f ca="1" t="shared" si="28"/>
        <v>0</v>
      </c>
      <c r="D408" s="91">
        <f t="shared" si="26"/>
        <v>0</v>
      </c>
      <c r="E408" s="91">
        <f t="shared" si="27"/>
        <v>2023</v>
      </c>
    </row>
    <row r="409" spans="1:5" ht="12.75">
      <c r="A409" s="91" t="str">
        <f t="shared" si="25"/>
        <v>CLUES200</v>
      </c>
      <c r="B409" s="53" t="s">
        <v>1620</v>
      </c>
      <c r="C409" s="91">
        <f ca="1" t="shared" si="28"/>
        <v>0</v>
      </c>
      <c r="D409" s="91">
        <f t="shared" si="26"/>
        <v>0</v>
      </c>
      <c r="E409" s="91">
        <f t="shared" si="27"/>
        <v>2023</v>
      </c>
    </row>
    <row r="410" spans="1:5" ht="12.75">
      <c r="A410" s="91" t="str">
        <f t="shared" si="25"/>
        <v>CLUES200</v>
      </c>
      <c r="B410" s="53" t="s">
        <v>2423</v>
      </c>
      <c r="C410" s="91">
        <f ca="1" t="shared" si="28"/>
        <v>0</v>
      </c>
      <c r="D410" s="91">
        <f t="shared" si="26"/>
        <v>0</v>
      </c>
      <c r="E410" s="91">
        <f t="shared" si="27"/>
        <v>2023</v>
      </c>
    </row>
    <row r="411" spans="1:5" ht="12.75">
      <c r="A411" s="91" t="str">
        <f t="shared" si="25"/>
        <v>CLUES200</v>
      </c>
      <c r="B411" s="53" t="s">
        <v>154</v>
      </c>
      <c r="C411" s="91">
        <f ca="1" t="shared" si="28"/>
        <v>0</v>
      </c>
      <c r="D411" s="91">
        <f t="shared" si="26"/>
        <v>0</v>
      </c>
      <c r="E411" s="91">
        <f t="shared" si="27"/>
        <v>2023</v>
      </c>
    </row>
    <row r="412" spans="1:5" ht="12.75">
      <c r="A412" s="91" t="str">
        <f t="shared" si="25"/>
        <v>CLUES200</v>
      </c>
      <c r="B412" s="53" t="s">
        <v>2053</v>
      </c>
      <c r="C412" s="91">
        <f ca="1" t="shared" si="28"/>
        <v>0</v>
      </c>
      <c r="D412" s="91">
        <f t="shared" si="26"/>
        <v>0</v>
      </c>
      <c r="E412" s="91">
        <f t="shared" si="27"/>
        <v>2023</v>
      </c>
    </row>
    <row r="413" spans="1:5" ht="12.75">
      <c r="A413" s="91" t="str">
        <f t="shared" si="25"/>
        <v>CLUES200</v>
      </c>
      <c r="B413" s="53" t="s">
        <v>1622</v>
      </c>
      <c r="C413" s="91">
        <f ca="1" t="shared" si="28"/>
        <v>0</v>
      </c>
      <c r="D413" s="91">
        <f t="shared" si="26"/>
        <v>0</v>
      </c>
      <c r="E413" s="91">
        <f t="shared" si="27"/>
        <v>2023</v>
      </c>
    </row>
    <row r="414" spans="1:5" ht="12.75">
      <c r="A414" s="91" t="str">
        <f t="shared" si="25"/>
        <v>CLUES200</v>
      </c>
      <c r="B414" s="53" t="s">
        <v>1624</v>
      </c>
      <c r="C414" s="91">
        <f ca="1" t="shared" si="28"/>
        <v>0</v>
      </c>
      <c r="D414" s="91">
        <f t="shared" si="26"/>
        <v>0</v>
      </c>
      <c r="E414" s="91">
        <f t="shared" si="27"/>
        <v>2023</v>
      </c>
    </row>
    <row r="415" spans="1:5" ht="12.75">
      <c r="A415" s="91" t="str">
        <f t="shared" si="25"/>
        <v>CLUES200</v>
      </c>
      <c r="B415" s="53" t="s">
        <v>1564</v>
      </c>
      <c r="C415" s="91">
        <f ca="1" t="shared" si="28"/>
        <v>0</v>
      </c>
      <c r="D415" s="91">
        <f t="shared" si="26"/>
        <v>0</v>
      </c>
      <c r="E415" s="91">
        <f t="shared" si="27"/>
        <v>2023</v>
      </c>
    </row>
    <row r="416" spans="1:5" ht="12.75">
      <c r="A416" s="91" t="str">
        <f t="shared" si="25"/>
        <v>CLUES200</v>
      </c>
      <c r="B416" s="53" t="s">
        <v>1565</v>
      </c>
      <c r="C416" s="91">
        <f ca="1" t="shared" si="28"/>
        <v>0</v>
      </c>
      <c r="D416" s="91">
        <f t="shared" si="26"/>
        <v>0</v>
      </c>
      <c r="E416" s="91">
        <f t="shared" si="27"/>
        <v>2023</v>
      </c>
    </row>
    <row r="417" spans="1:5" ht="12.75">
      <c r="A417" s="91" t="str">
        <f t="shared" si="25"/>
        <v>CLUES200</v>
      </c>
      <c r="B417" s="53" t="s">
        <v>159</v>
      </c>
      <c r="C417" s="91">
        <f ca="1" t="shared" si="28"/>
        <v>0</v>
      </c>
      <c r="D417" s="91">
        <f t="shared" si="26"/>
        <v>0</v>
      </c>
      <c r="E417" s="91">
        <f t="shared" si="27"/>
        <v>2023</v>
      </c>
    </row>
    <row r="418" spans="1:5" ht="12.75">
      <c r="A418" s="91" t="str">
        <f t="shared" si="25"/>
        <v>CLUES200</v>
      </c>
      <c r="B418" s="53" t="s">
        <v>163</v>
      </c>
      <c r="C418" s="91">
        <f ca="1" t="shared" si="28"/>
        <v>0</v>
      </c>
      <c r="D418" s="91">
        <f t="shared" si="26"/>
        <v>0</v>
      </c>
      <c r="E418" s="91">
        <f t="shared" si="27"/>
        <v>2023</v>
      </c>
    </row>
    <row r="419" spans="1:5" ht="12.75">
      <c r="A419" s="91" t="str">
        <f t="shared" si="25"/>
        <v>CLUES200</v>
      </c>
      <c r="B419" s="53" t="s">
        <v>166</v>
      </c>
      <c r="C419" s="91">
        <f ca="1" t="shared" si="28"/>
        <v>0</v>
      </c>
      <c r="D419" s="91">
        <f t="shared" si="26"/>
        <v>0</v>
      </c>
      <c r="E419" s="91">
        <f t="shared" si="27"/>
        <v>2023</v>
      </c>
    </row>
    <row r="420" spans="1:5" ht="12.75">
      <c r="A420" s="91" t="str">
        <f t="shared" si="25"/>
        <v>CLUES200</v>
      </c>
      <c r="B420" s="53" t="s">
        <v>180</v>
      </c>
      <c r="C420" s="91">
        <f ca="1" t="shared" si="28"/>
        <v>0</v>
      </c>
      <c r="D420" s="91">
        <f t="shared" si="26"/>
        <v>0</v>
      </c>
      <c r="E420" s="91">
        <f t="shared" si="27"/>
        <v>2023</v>
      </c>
    </row>
    <row r="421" spans="1:5" ht="12.75">
      <c r="A421" s="91" t="str">
        <f t="shared" si="25"/>
        <v>CLUES200</v>
      </c>
      <c r="B421" s="53" t="s">
        <v>2427</v>
      </c>
      <c r="C421" s="91">
        <f ca="1" t="shared" si="28"/>
        <v>0</v>
      </c>
      <c r="D421" s="91">
        <f t="shared" si="26"/>
        <v>0</v>
      </c>
      <c r="E421" s="91">
        <f t="shared" si="27"/>
        <v>2023</v>
      </c>
    </row>
    <row r="422" spans="1:5" ht="12.75">
      <c r="A422" s="91" t="str">
        <f t="shared" si="25"/>
        <v>CLUES200</v>
      </c>
      <c r="B422" s="53" t="s">
        <v>2429</v>
      </c>
      <c r="C422" s="91">
        <f ca="1" t="shared" si="28"/>
        <v>0</v>
      </c>
      <c r="D422" s="91">
        <f t="shared" si="26"/>
        <v>0</v>
      </c>
      <c r="E422" s="91">
        <f t="shared" si="27"/>
        <v>2023</v>
      </c>
    </row>
    <row r="423" spans="1:5" ht="12.75">
      <c r="A423" s="91" t="str">
        <f t="shared" si="25"/>
        <v>CLUES200</v>
      </c>
      <c r="B423" s="53" t="s">
        <v>183</v>
      </c>
      <c r="C423" s="91">
        <f ca="1" t="shared" si="28"/>
        <v>0</v>
      </c>
      <c r="D423" s="91">
        <f t="shared" si="26"/>
        <v>0</v>
      </c>
      <c r="E423" s="91">
        <f t="shared" si="27"/>
        <v>2023</v>
      </c>
    </row>
    <row r="424" spans="1:5" ht="12.75">
      <c r="A424" s="91" t="str">
        <f t="shared" si="25"/>
        <v>CLUES200</v>
      </c>
      <c r="B424" s="53" t="s">
        <v>184</v>
      </c>
      <c r="C424" s="91">
        <f ca="1" t="shared" si="28"/>
        <v>0</v>
      </c>
      <c r="D424" s="91">
        <f t="shared" si="26"/>
        <v>0</v>
      </c>
      <c r="E424" s="91">
        <f t="shared" si="27"/>
        <v>2023</v>
      </c>
    </row>
    <row r="425" spans="1:5" ht="12.75">
      <c r="A425" s="91" t="str">
        <f t="shared" si="25"/>
        <v>CLUES200</v>
      </c>
      <c r="B425" s="53" t="s">
        <v>2431</v>
      </c>
      <c r="C425" s="91">
        <f ca="1" t="shared" si="28"/>
        <v>0</v>
      </c>
      <c r="D425" s="91">
        <f t="shared" si="26"/>
        <v>0</v>
      </c>
      <c r="E425" s="91">
        <f t="shared" si="27"/>
        <v>2023</v>
      </c>
    </row>
    <row r="426" spans="1:5" ht="12.75">
      <c r="A426" s="91" t="str">
        <f t="shared" si="25"/>
        <v>CLUES200</v>
      </c>
      <c r="B426" s="53" t="s">
        <v>189</v>
      </c>
      <c r="C426" s="91">
        <f ca="1" t="shared" si="28"/>
        <v>0</v>
      </c>
      <c r="D426" s="91">
        <f t="shared" si="26"/>
        <v>0</v>
      </c>
      <c r="E426" s="91">
        <f t="shared" si="27"/>
        <v>2023</v>
      </c>
    </row>
    <row r="427" spans="1:5" ht="12.75">
      <c r="A427" s="91" t="str">
        <f t="shared" si="25"/>
        <v>CLUES200</v>
      </c>
      <c r="B427" s="53" t="s">
        <v>191</v>
      </c>
      <c r="C427" s="91">
        <f ca="1" t="shared" si="28"/>
        <v>0</v>
      </c>
      <c r="D427" s="91">
        <f t="shared" si="26"/>
        <v>0</v>
      </c>
      <c r="E427" s="91">
        <f t="shared" si="27"/>
        <v>2023</v>
      </c>
    </row>
    <row r="428" spans="1:5" ht="12.75">
      <c r="A428" s="91" t="str">
        <f t="shared" si="25"/>
        <v>CLUES200</v>
      </c>
      <c r="B428" s="53" t="s">
        <v>193</v>
      </c>
      <c r="C428" s="91">
        <f ca="1" t="shared" si="28"/>
        <v>0</v>
      </c>
      <c r="D428" s="91">
        <f t="shared" si="26"/>
        <v>0</v>
      </c>
      <c r="E428" s="91">
        <f t="shared" si="27"/>
        <v>2023</v>
      </c>
    </row>
    <row r="429" spans="1:5" ht="12.75">
      <c r="A429" s="91" t="str">
        <f t="shared" si="25"/>
        <v>CLUES200</v>
      </c>
      <c r="B429" s="53" t="s">
        <v>195</v>
      </c>
      <c r="C429" s="91">
        <f ca="1" t="shared" si="28"/>
        <v>0</v>
      </c>
      <c r="D429" s="91">
        <f t="shared" si="26"/>
        <v>0</v>
      </c>
      <c r="E429" s="91">
        <f t="shared" si="27"/>
        <v>2023</v>
      </c>
    </row>
    <row r="430" spans="1:5" ht="12.75">
      <c r="A430" s="91" t="str">
        <f t="shared" si="25"/>
        <v>CLUES200</v>
      </c>
      <c r="B430" s="53" t="s">
        <v>2433</v>
      </c>
      <c r="C430" s="91">
        <f ca="1" t="shared" si="28"/>
        <v>0</v>
      </c>
      <c r="D430" s="91">
        <f t="shared" si="26"/>
        <v>0</v>
      </c>
      <c r="E430" s="91">
        <f t="shared" si="27"/>
        <v>2023</v>
      </c>
    </row>
    <row r="431" spans="1:5" ht="12.75">
      <c r="A431" s="91" t="str">
        <f t="shared" si="25"/>
        <v>CLUES200</v>
      </c>
      <c r="B431" s="53" t="s">
        <v>2434</v>
      </c>
      <c r="C431" s="91">
        <f ca="1" t="shared" si="28"/>
        <v>0</v>
      </c>
      <c r="D431" s="91">
        <f t="shared" si="26"/>
        <v>0</v>
      </c>
      <c r="E431" s="91">
        <f t="shared" si="27"/>
        <v>2023</v>
      </c>
    </row>
    <row r="432" spans="1:5" ht="12.75">
      <c r="A432" s="91" t="str">
        <f t="shared" si="25"/>
        <v>CLUES200</v>
      </c>
      <c r="B432" s="53" t="s">
        <v>2435</v>
      </c>
      <c r="C432" s="91">
        <f ca="1" t="shared" si="28"/>
        <v>0</v>
      </c>
      <c r="D432" s="91">
        <f t="shared" si="26"/>
        <v>0</v>
      </c>
      <c r="E432" s="91">
        <f t="shared" si="27"/>
        <v>2023</v>
      </c>
    </row>
    <row r="433" spans="1:5" ht="12.75">
      <c r="A433" s="91" t="str">
        <f t="shared" si="25"/>
        <v>CLUES200</v>
      </c>
      <c r="B433" s="53" t="s">
        <v>2436</v>
      </c>
      <c r="C433" s="91">
        <f ca="1" t="shared" si="28"/>
        <v>0</v>
      </c>
      <c r="D433" s="91">
        <f t="shared" si="26"/>
        <v>0</v>
      </c>
      <c r="E433" s="91">
        <f t="shared" si="27"/>
        <v>2023</v>
      </c>
    </row>
    <row r="434" spans="1:5" ht="12.75">
      <c r="A434" s="91" t="str">
        <f t="shared" si="25"/>
        <v>CLUES200</v>
      </c>
      <c r="B434" s="53" t="s">
        <v>2438</v>
      </c>
      <c r="C434" s="91">
        <f ca="1" t="shared" si="28"/>
        <v>0</v>
      </c>
      <c r="D434" s="91">
        <f t="shared" si="26"/>
        <v>0</v>
      </c>
      <c r="E434" s="91">
        <f t="shared" si="27"/>
        <v>2023</v>
      </c>
    </row>
    <row r="435" spans="1:5" ht="12.75">
      <c r="A435" s="91" t="str">
        <f t="shared" si="25"/>
        <v>CLUES200</v>
      </c>
      <c r="B435" s="53" t="s">
        <v>2440</v>
      </c>
      <c r="C435" s="91">
        <f ca="1" t="shared" si="28"/>
        <v>0</v>
      </c>
      <c r="D435" s="91">
        <f t="shared" si="26"/>
        <v>0</v>
      </c>
      <c r="E435" s="91">
        <f t="shared" si="27"/>
        <v>2023</v>
      </c>
    </row>
    <row r="436" spans="1:5" ht="12.75">
      <c r="A436" s="91" t="str">
        <f t="shared" si="25"/>
        <v>CLUES200</v>
      </c>
      <c r="B436" s="53" t="s">
        <v>2441</v>
      </c>
      <c r="C436" s="91">
        <f ca="1" t="shared" si="28"/>
        <v>0</v>
      </c>
      <c r="D436" s="91">
        <f t="shared" si="26"/>
        <v>0</v>
      </c>
      <c r="E436" s="91">
        <f t="shared" si="27"/>
        <v>2023</v>
      </c>
    </row>
    <row r="437" spans="1:5" ht="12.75">
      <c r="A437" s="91" t="str">
        <f t="shared" si="25"/>
        <v>CLUES200</v>
      </c>
      <c r="B437" s="53" t="s">
        <v>2442</v>
      </c>
      <c r="C437" s="91">
        <f ca="1" t="shared" si="28"/>
        <v>0</v>
      </c>
      <c r="D437" s="91">
        <f t="shared" si="26"/>
        <v>0</v>
      </c>
      <c r="E437" s="91">
        <f t="shared" si="27"/>
        <v>2023</v>
      </c>
    </row>
    <row r="438" spans="1:5" ht="12.75">
      <c r="A438" s="91" t="str">
        <f t="shared" si="25"/>
        <v>CLUES200</v>
      </c>
      <c r="B438" s="53" t="s">
        <v>2443</v>
      </c>
      <c r="C438" s="91">
        <f ca="1" t="shared" si="28"/>
        <v>0</v>
      </c>
      <c r="D438" s="91">
        <f t="shared" si="26"/>
        <v>0</v>
      </c>
      <c r="E438" s="91">
        <f t="shared" si="27"/>
        <v>2023</v>
      </c>
    </row>
    <row r="439" spans="1:5" ht="12.75">
      <c r="A439" s="91" t="str">
        <f t="shared" si="25"/>
        <v>CLUES200</v>
      </c>
      <c r="B439" s="53" t="s">
        <v>2444</v>
      </c>
      <c r="C439" s="91">
        <f ca="1" t="shared" si="28"/>
        <v>0</v>
      </c>
      <c r="D439" s="91">
        <f t="shared" si="26"/>
        <v>0</v>
      </c>
      <c r="E439" s="91">
        <f t="shared" si="27"/>
        <v>2023</v>
      </c>
    </row>
    <row r="440" spans="1:5" ht="12.75">
      <c r="A440" s="91" t="str">
        <f t="shared" si="25"/>
        <v>CLUES200</v>
      </c>
      <c r="B440" s="53" t="s">
        <v>2445</v>
      </c>
      <c r="C440" s="91">
        <f ca="1" t="shared" si="28"/>
        <v>0</v>
      </c>
      <c r="D440" s="91">
        <f t="shared" si="26"/>
        <v>0</v>
      </c>
      <c r="E440" s="91">
        <f t="shared" si="27"/>
        <v>2023</v>
      </c>
    </row>
    <row r="441" spans="1:5" ht="12.75">
      <c r="A441" s="91" t="str">
        <f t="shared" si="25"/>
        <v>CLUES200</v>
      </c>
      <c r="B441" s="53" t="s">
        <v>2446</v>
      </c>
      <c r="C441" s="91">
        <f ca="1" t="shared" si="28"/>
        <v>0</v>
      </c>
      <c r="D441" s="91">
        <f t="shared" si="26"/>
        <v>0</v>
      </c>
      <c r="E441" s="91">
        <f t="shared" si="27"/>
        <v>2023</v>
      </c>
    </row>
    <row r="442" spans="1:5" ht="12.75">
      <c r="A442" s="91" t="str">
        <f t="shared" si="25"/>
        <v>CLUES200</v>
      </c>
      <c r="B442" s="53" t="s">
        <v>2447</v>
      </c>
      <c r="C442" s="91">
        <f ca="1" t="shared" si="28"/>
        <v>0</v>
      </c>
      <c r="D442" s="91">
        <f t="shared" si="26"/>
        <v>0</v>
      </c>
      <c r="E442" s="91">
        <f t="shared" si="27"/>
        <v>2023</v>
      </c>
    </row>
    <row r="443" spans="1:5" ht="12.75">
      <c r="A443" s="91" t="str">
        <f t="shared" si="25"/>
        <v>CLUES200</v>
      </c>
      <c r="B443" s="53" t="s">
        <v>2448</v>
      </c>
      <c r="C443" s="91">
        <f ca="1" t="shared" si="28"/>
        <v>0</v>
      </c>
      <c r="D443" s="91">
        <f t="shared" si="26"/>
        <v>0</v>
      </c>
      <c r="E443" s="91">
        <f t="shared" si="27"/>
        <v>2023</v>
      </c>
    </row>
    <row r="444" spans="1:5" ht="12.75">
      <c r="A444" s="91" t="str">
        <f aca="true" t="shared" si="29" ref="A444:A507">clues</f>
        <v>CLUES200</v>
      </c>
      <c r="B444" s="53" t="s">
        <v>2449</v>
      </c>
      <c r="C444" s="91">
        <f ca="1" t="shared" si="28"/>
        <v>0</v>
      </c>
      <c r="D444" s="91">
        <f aca="true" t="shared" si="30" ref="D444:D507">mes</f>
        <v>0</v>
      </c>
      <c r="E444" s="91">
        <f aca="true" t="shared" si="31" ref="E444:E507">anno</f>
        <v>2023</v>
      </c>
    </row>
    <row r="445" spans="1:5" ht="12.75">
      <c r="A445" s="91" t="str">
        <f t="shared" si="29"/>
        <v>CLUES200</v>
      </c>
      <c r="B445" s="53" t="s">
        <v>155</v>
      </c>
      <c r="C445" s="91">
        <f ca="1" t="shared" si="28"/>
        <v>0</v>
      </c>
      <c r="D445" s="91">
        <f t="shared" si="30"/>
        <v>0</v>
      </c>
      <c r="E445" s="91">
        <f t="shared" si="31"/>
        <v>2023</v>
      </c>
    </row>
    <row r="446" spans="1:5" ht="12.75">
      <c r="A446" s="91" t="str">
        <f t="shared" si="29"/>
        <v>CLUES200</v>
      </c>
      <c r="B446" s="53" t="s">
        <v>157</v>
      </c>
      <c r="C446" s="91">
        <f ca="1" t="shared" si="28"/>
        <v>0</v>
      </c>
      <c r="D446" s="91">
        <f t="shared" si="30"/>
        <v>0</v>
      </c>
      <c r="E446" s="91">
        <f t="shared" si="31"/>
        <v>2023</v>
      </c>
    </row>
    <row r="447" spans="1:5" ht="12.75">
      <c r="A447" s="91" t="str">
        <f t="shared" si="29"/>
        <v>CLUES200</v>
      </c>
      <c r="B447" s="53" t="s">
        <v>161</v>
      </c>
      <c r="C447" s="91">
        <f ca="1" t="shared" si="32" ref="C447:C511">INDIRECT(B447)</f>
        <v>0</v>
      </c>
      <c r="D447" s="91">
        <f t="shared" si="30"/>
        <v>0</v>
      </c>
      <c r="E447" s="91">
        <f t="shared" si="31"/>
        <v>2023</v>
      </c>
    </row>
    <row r="448" spans="1:5" ht="12.75">
      <c r="A448" s="91" t="str">
        <f t="shared" si="29"/>
        <v>CLUES200</v>
      </c>
      <c r="B448" s="53" t="s">
        <v>165</v>
      </c>
      <c r="C448" s="91">
        <f ca="1" t="shared" si="32"/>
        <v>0</v>
      </c>
      <c r="D448" s="91">
        <f t="shared" si="30"/>
        <v>0</v>
      </c>
      <c r="E448" s="91">
        <f t="shared" si="31"/>
        <v>2023</v>
      </c>
    </row>
    <row r="449" spans="1:5" ht="12.75">
      <c r="A449" s="91" t="str">
        <f t="shared" si="29"/>
        <v>CLUES200</v>
      </c>
      <c r="B449" s="53" t="s">
        <v>168</v>
      </c>
      <c r="C449" s="91">
        <f ca="1" t="shared" si="32"/>
        <v>0</v>
      </c>
      <c r="D449" s="91">
        <f t="shared" si="30"/>
        <v>0</v>
      </c>
      <c r="E449" s="91">
        <f t="shared" si="31"/>
        <v>2023</v>
      </c>
    </row>
    <row r="450" spans="1:5" ht="12.75">
      <c r="A450" s="91" t="str">
        <f t="shared" si="29"/>
        <v>CLUES200</v>
      </c>
      <c r="B450" s="53" t="s">
        <v>169</v>
      </c>
      <c r="C450" s="91">
        <f ca="1" t="shared" si="32"/>
        <v>0</v>
      </c>
      <c r="D450" s="91">
        <f t="shared" si="30"/>
        <v>0</v>
      </c>
      <c r="E450" s="91">
        <f t="shared" si="31"/>
        <v>2023</v>
      </c>
    </row>
    <row r="451" spans="1:5" ht="12.75">
      <c r="A451" s="91" t="str">
        <f t="shared" si="29"/>
        <v>CLUES200</v>
      </c>
      <c r="B451" s="53" t="s">
        <v>170</v>
      </c>
      <c r="C451" s="91">
        <f ca="1" t="shared" si="32"/>
        <v>0</v>
      </c>
      <c r="D451" s="91">
        <f t="shared" si="30"/>
        <v>0</v>
      </c>
      <c r="E451" s="91">
        <f t="shared" si="31"/>
        <v>2023</v>
      </c>
    </row>
    <row r="452" spans="1:5" ht="12.75">
      <c r="A452" s="91" t="str">
        <f t="shared" si="29"/>
        <v>CLUES200</v>
      </c>
      <c r="B452" s="53" t="s">
        <v>1627</v>
      </c>
      <c r="C452" s="91">
        <f ca="1" t="shared" si="32"/>
        <v>0</v>
      </c>
      <c r="D452" s="91">
        <f t="shared" si="30"/>
        <v>0</v>
      </c>
      <c r="E452" s="91">
        <f t="shared" si="31"/>
        <v>2023</v>
      </c>
    </row>
    <row r="453" spans="1:5" ht="12.75">
      <c r="A453" s="91" t="str">
        <f t="shared" si="29"/>
        <v>CLUES200</v>
      </c>
      <c r="B453" s="53" t="s">
        <v>1628</v>
      </c>
      <c r="C453" s="91">
        <f ca="1" t="shared" si="32"/>
        <v>0</v>
      </c>
      <c r="D453" s="91">
        <f t="shared" si="30"/>
        <v>0</v>
      </c>
      <c r="E453" s="91">
        <f t="shared" si="31"/>
        <v>2023</v>
      </c>
    </row>
    <row r="454" spans="1:5" ht="12.75">
      <c r="A454" s="91" t="str">
        <f t="shared" si="29"/>
        <v>CLUES200</v>
      </c>
      <c r="B454" s="53" t="s">
        <v>1630</v>
      </c>
      <c r="C454" s="91">
        <f ca="1" t="shared" si="32"/>
        <v>0</v>
      </c>
      <c r="D454" s="91">
        <f t="shared" si="30"/>
        <v>0</v>
      </c>
      <c r="E454" s="91">
        <f t="shared" si="31"/>
        <v>2023</v>
      </c>
    </row>
    <row r="455" spans="1:5" ht="12.75">
      <c r="A455" s="91" t="str">
        <f t="shared" si="29"/>
        <v>CLUES200</v>
      </c>
      <c r="B455" s="53" t="s">
        <v>1633</v>
      </c>
      <c r="C455" s="91">
        <f ca="1" t="shared" si="32"/>
        <v>0</v>
      </c>
      <c r="D455" s="91">
        <f t="shared" si="30"/>
        <v>0</v>
      </c>
      <c r="E455" s="91">
        <f t="shared" si="31"/>
        <v>2023</v>
      </c>
    </row>
    <row r="456" spans="1:5" ht="12.75">
      <c r="A456" s="91" t="str">
        <f t="shared" si="29"/>
        <v>CLUES200</v>
      </c>
      <c r="B456" s="53" t="s">
        <v>1635</v>
      </c>
      <c r="C456" s="91">
        <f ca="1" t="shared" si="32"/>
        <v>0</v>
      </c>
      <c r="D456" s="91">
        <f t="shared" si="30"/>
        <v>0</v>
      </c>
      <c r="E456" s="91">
        <f t="shared" si="31"/>
        <v>2023</v>
      </c>
    </row>
    <row r="457" spans="1:5" ht="12.75">
      <c r="A457" s="91" t="str">
        <f t="shared" si="29"/>
        <v>CLUES200</v>
      </c>
      <c r="B457" s="53" t="s">
        <v>846</v>
      </c>
      <c r="C457" s="91">
        <f ca="1" t="shared" si="32"/>
        <v>0</v>
      </c>
      <c r="D457" s="91">
        <f t="shared" si="30"/>
        <v>0</v>
      </c>
      <c r="E457" s="91">
        <f t="shared" si="31"/>
        <v>2023</v>
      </c>
    </row>
    <row r="458" spans="1:5" ht="12.75">
      <c r="A458" s="91" t="str">
        <f t="shared" si="29"/>
        <v>CLUES200</v>
      </c>
      <c r="B458" s="53" t="s">
        <v>1637</v>
      </c>
      <c r="C458" s="91">
        <f ca="1" t="shared" si="32"/>
        <v>0</v>
      </c>
      <c r="D458" s="91">
        <f t="shared" si="30"/>
        <v>0</v>
      </c>
      <c r="E458" s="91">
        <f t="shared" si="31"/>
        <v>2023</v>
      </c>
    </row>
    <row r="459" spans="1:5" ht="12.75">
      <c r="A459" s="91" t="str">
        <f t="shared" si="29"/>
        <v>CLUES200</v>
      </c>
      <c r="B459" s="53" t="s">
        <v>171</v>
      </c>
      <c r="C459" s="91">
        <f ca="1" t="shared" si="32"/>
        <v>0</v>
      </c>
      <c r="D459" s="91">
        <f t="shared" si="30"/>
        <v>0</v>
      </c>
      <c r="E459" s="91">
        <f t="shared" si="31"/>
        <v>2023</v>
      </c>
    </row>
    <row r="460" spans="1:5" ht="12.75">
      <c r="A460" s="91" t="str">
        <f t="shared" si="29"/>
        <v>CLUES200</v>
      </c>
      <c r="B460" s="53" t="s">
        <v>173</v>
      </c>
      <c r="C460" s="91">
        <f ca="1" t="shared" si="32"/>
        <v>0</v>
      </c>
      <c r="D460" s="91">
        <f t="shared" si="30"/>
        <v>0</v>
      </c>
      <c r="E460" s="91">
        <f t="shared" si="31"/>
        <v>2023</v>
      </c>
    </row>
    <row r="461" spans="1:5" ht="12.75">
      <c r="A461" s="91" t="str">
        <f t="shared" si="29"/>
        <v>CLUES200</v>
      </c>
      <c r="B461" s="53" t="s">
        <v>501</v>
      </c>
      <c r="C461" s="91">
        <f ca="1" t="shared" si="32"/>
        <v>0</v>
      </c>
      <c r="D461" s="91">
        <f t="shared" si="30"/>
        <v>0</v>
      </c>
      <c r="E461" s="91">
        <f t="shared" si="31"/>
        <v>2023</v>
      </c>
    </row>
    <row r="462" spans="1:5" ht="12.75">
      <c r="A462" s="91" t="str">
        <f t="shared" si="29"/>
        <v>CLUES200</v>
      </c>
      <c r="B462" s="53" t="s">
        <v>503</v>
      </c>
      <c r="C462" s="91">
        <f ca="1" t="shared" si="32"/>
        <v>0</v>
      </c>
      <c r="D462" s="91">
        <f t="shared" si="30"/>
        <v>0</v>
      </c>
      <c r="E462" s="91">
        <f t="shared" si="31"/>
        <v>2023</v>
      </c>
    </row>
    <row r="463" spans="1:5" ht="12.75">
      <c r="A463" s="91" t="str">
        <f t="shared" si="29"/>
        <v>CLUES200</v>
      </c>
      <c r="B463" s="53" t="s">
        <v>505</v>
      </c>
      <c r="C463" s="91">
        <f ca="1" t="shared" si="32"/>
        <v>0</v>
      </c>
      <c r="D463" s="91">
        <f t="shared" si="30"/>
        <v>0</v>
      </c>
      <c r="E463" s="91">
        <f t="shared" si="31"/>
        <v>2023</v>
      </c>
    </row>
    <row r="464" spans="1:5" ht="12.75">
      <c r="A464" s="91" t="str">
        <f t="shared" si="29"/>
        <v>CLUES200</v>
      </c>
      <c r="B464" s="53" t="s">
        <v>507</v>
      </c>
      <c r="C464" s="91">
        <f ca="1" t="shared" si="32"/>
        <v>0</v>
      </c>
      <c r="D464" s="91">
        <f t="shared" si="30"/>
        <v>0</v>
      </c>
      <c r="E464" s="91">
        <f t="shared" si="31"/>
        <v>2023</v>
      </c>
    </row>
    <row r="465" spans="1:5" ht="12.75">
      <c r="A465" s="91" t="str">
        <f t="shared" si="29"/>
        <v>CLUES200</v>
      </c>
      <c r="B465" s="53" t="s">
        <v>509</v>
      </c>
      <c r="C465" s="91">
        <f ca="1" t="shared" si="32"/>
        <v>0</v>
      </c>
      <c r="D465" s="91">
        <f t="shared" si="30"/>
        <v>0</v>
      </c>
      <c r="E465" s="91">
        <f t="shared" si="31"/>
        <v>2023</v>
      </c>
    </row>
    <row r="466" spans="1:5" ht="12.75">
      <c r="A466" s="91" t="str">
        <f t="shared" si="29"/>
        <v>CLUES200</v>
      </c>
      <c r="B466" s="53" t="s">
        <v>1893</v>
      </c>
      <c r="C466" s="91">
        <f ca="1" t="shared" si="32"/>
        <v>0</v>
      </c>
      <c r="D466" s="91">
        <f t="shared" si="30"/>
        <v>0</v>
      </c>
      <c r="E466" s="91">
        <f t="shared" si="31"/>
        <v>2023</v>
      </c>
    </row>
    <row r="467" spans="1:5" ht="12.75">
      <c r="A467" s="91" t="str">
        <f t="shared" si="29"/>
        <v>CLUES200</v>
      </c>
      <c r="B467" s="53" t="s">
        <v>511</v>
      </c>
      <c r="C467" s="91">
        <f ca="1" t="shared" si="32"/>
        <v>0</v>
      </c>
      <c r="D467" s="91">
        <f t="shared" si="30"/>
        <v>0</v>
      </c>
      <c r="E467" s="91">
        <f t="shared" si="31"/>
        <v>2023</v>
      </c>
    </row>
    <row r="468" spans="1:5" ht="12.75">
      <c r="A468" s="91" t="str">
        <f t="shared" si="29"/>
        <v>CLUES200</v>
      </c>
      <c r="B468" s="53" t="s">
        <v>1894</v>
      </c>
      <c r="C468" s="91">
        <f ca="1" t="shared" si="32"/>
        <v>0</v>
      </c>
      <c r="D468" s="91">
        <f t="shared" si="30"/>
        <v>0</v>
      </c>
      <c r="E468" s="91">
        <f t="shared" si="31"/>
        <v>2023</v>
      </c>
    </row>
    <row r="469" spans="1:5" ht="12.75">
      <c r="A469" s="91" t="str">
        <f t="shared" si="29"/>
        <v>CLUES200</v>
      </c>
      <c r="B469" s="53" t="s">
        <v>1638</v>
      </c>
      <c r="C469" s="91">
        <f ca="1" t="shared" si="32"/>
        <v>0</v>
      </c>
      <c r="D469" s="91">
        <f t="shared" si="30"/>
        <v>0</v>
      </c>
      <c r="E469" s="91">
        <f t="shared" si="31"/>
        <v>2023</v>
      </c>
    </row>
    <row r="470" spans="1:5" ht="12.75">
      <c r="A470" s="91" t="str">
        <f t="shared" si="29"/>
        <v>CLUES200</v>
      </c>
      <c r="B470" s="53" t="s">
        <v>1639</v>
      </c>
      <c r="C470" s="91">
        <f ca="1" t="shared" si="32"/>
        <v>0</v>
      </c>
      <c r="D470" s="91">
        <f t="shared" si="30"/>
        <v>0</v>
      </c>
      <c r="E470" s="91">
        <f t="shared" si="31"/>
        <v>2023</v>
      </c>
    </row>
    <row r="471" spans="1:5" ht="12.75">
      <c r="A471" s="91" t="str">
        <f t="shared" si="29"/>
        <v>CLUES200</v>
      </c>
      <c r="B471" s="53" t="s">
        <v>1640</v>
      </c>
      <c r="C471" s="91">
        <f ca="1" t="shared" si="32"/>
        <v>0</v>
      </c>
      <c r="D471" s="91">
        <f t="shared" si="30"/>
        <v>0</v>
      </c>
      <c r="E471" s="91">
        <f t="shared" si="31"/>
        <v>2023</v>
      </c>
    </row>
    <row r="472" spans="1:5" ht="12.75">
      <c r="A472" s="91" t="str">
        <f t="shared" si="29"/>
        <v>CLUES200</v>
      </c>
      <c r="B472" s="53" t="s">
        <v>1641</v>
      </c>
      <c r="C472" s="91">
        <f ca="1" t="shared" si="32"/>
        <v>0</v>
      </c>
      <c r="D472" s="91">
        <f t="shared" si="30"/>
        <v>0</v>
      </c>
      <c r="E472" s="91">
        <f t="shared" si="31"/>
        <v>2023</v>
      </c>
    </row>
    <row r="473" spans="1:5" ht="12.75">
      <c r="A473" s="91" t="str">
        <f t="shared" si="29"/>
        <v>CLUES200</v>
      </c>
      <c r="B473" s="53" t="s">
        <v>1642</v>
      </c>
      <c r="C473" s="91">
        <f ca="1" t="shared" si="32"/>
        <v>0</v>
      </c>
      <c r="D473" s="91">
        <f t="shared" si="30"/>
        <v>0</v>
      </c>
      <c r="E473" s="91">
        <f t="shared" si="31"/>
        <v>2023</v>
      </c>
    </row>
    <row r="474" spans="1:5" ht="12.75">
      <c r="A474" s="91" t="str">
        <f t="shared" si="29"/>
        <v>CLUES200</v>
      </c>
      <c r="B474" s="53" t="s">
        <v>847</v>
      </c>
      <c r="C474" s="91">
        <f ca="1" t="shared" si="32"/>
        <v>0</v>
      </c>
      <c r="D474" s="91">
        <f t="shared" si="30"/>
        <v>0</v>
      </c>
      <c r="E474" s="91">
        <f t="shared" si="31"/>
        <v>2023</v>
      </c>
    </row>
    <row r="475" spans="1:5" ht="12.75">
      <c r="A475" s="91" t="str">
        <f t="shared" si="29"/>
        <v>CLUES200</v>
      </c>
      <c r="B475" s="53" t="s">
        <v>1643</v>
      </c>
      <c r="C475" s="91">
        <f ca="1" t="shared" si="32"/>
        <v>0</v>
      </c>
      <c r="D475" s="91">
        <f t="shared" si="30"/>
        <v>0</v>
      </c>
      <c r="E475" s="91">
        <f t="shared" si="31"/>
        <v>2023</v>
      </c>
    </row>
    <row r="476" spans="1:5" ht="12.75">
      <c r="A476" s="91" t="str">
        <f t="shared" si="29"/>
        <v>CLUES200</v>
      </c>
      <c r="B476" s="53" t="s">
        <v>499</v>
      </c>
      <c r="C476" s="91">
        <f ca="1" t="shared" si="32"/>
        <v>0</v>
      </c>
      <c r="D476" s="91">
        <f t="shared" si="30"/>
        <v>0</v>
      </c>
      <c r="E476" s="91">
        <f t="shared" si="31"/>
        <v>2023</v>
      </c>
    </row>
    <row r="477" spans="1:5" ht="12.75">
      <c r="A477" s="91" t="str">
        <f t="shared" si="29"/>
        <v>CLUES200</v>
      </c>
      <c r="B477" s="53" t="s">
        <v>500</v>
      </c>
      <c r="C477" s="91">
        <f ca="1" t="shared" si="32"/>
        <v>0</v>
      </c>
      <c r="D477" s="91">
        <f t="shared" si="30"/>
        <v>0</v>
      </c>
      <c r="E477" s="91">
        <f t="shared" si="31"/>
        <v>2023</v>
      </c>
    </row>
    <row r="478" spans="1:5" ht="12.75">
      <c r="A478" s="91" t="str">
        <f t="shared" si="29"/>
        <v>CLUES200</v>
      </c>
      <c r="B478" s="530" t="s">
        <v>502</v>
      </c>
      <c r="C478" s="91">
        <f ca="1" t="shared" si="32"/>
        <v>0</v>
      </c>
      <c r="D478" s="91">
        <f t="shared" si="30"/>
        <v>0</v>
      </c>
      <c r="E478" s="91">
        <f t="shared" si="31"/>
        <v>2023</v>
      </c>
    </row>
    <row r="479" spans="1:5" ht="12.75">
      <c r="A479" s="91" t="str">
        <f t="shared" si="29"/>
        <v>CLUES200</v>
      </c>
      <c r="B479" s="530" t="s">
        <v>504</v>
      </c>
      <c r="C479" s="91">
        <f ca="1" t="shared" si="32"/>
        <v>0</v>
      </c>
      <c r="D479" s="91">
        <f t="shared" si="30"/>
        <v>0</v>
      </c>
      <c r="E479" s="91">
        <f t="shared" si="31"/>
        <v>2023</v>
      </c>
    </row>
    <row r="480" spans="1:5" ht="12.75">
      <c r="A480" s="91" t="str">
        <f t="shared" si="29"/>
        <v>CLUES200</v>
      </c>
      <c r="B480" s="530" t="s">
        <v>1646</v>
      </c>
      <c r="C480" s="91">
        <f ca="1" t="shared" si="32"/>
        <v>0</v>
      </c>
      <c r="D480" s="91">
        <f t="shared" si="30"/>
        <v>0</v>
      </c>
      <c r="E480" s="91">
        <f t="shared" si="31"/>
        <v>2023</v>
      </c>
    </row>
    <row r="481" spans="1:5" ht="12.75">
      <c r="A481" s="91" t="str">
        <f t="shared" si="29"/>
        <v>CLUES200</v>
      </c>
      <c r="B481" s="530" t="s">
        <v>1647</v>
      </c>
      <c r="C481" s="91">
        <f ca="1" t="shared" si="32"/>
        <v>0</v>
      </c>
      <c r="D481" s="91">
        <f t="shared" si="30"/>
        <v>0</v>
      </c>
      <c r="E481" s="91">
        <f t="shared" si="31"/>
        <v>2023</v>
      </c>
    </row>
    <row r="482" spans="1:5" ht="12.75">
      <c r="A482" s="91" t="str">
        <f t="shared" si="29"/>
        <v>CLUES200</v>
      </c>
      <c r="B482" s="530" t="s">
        <v>1648</v>
      </c>
      <c r="C482" s="91">
        <f ca="1" t="shared" si="32"/>
        <v>0</v>
      </c>
      <c r="D482" s="91">
        <f t="shared" si="30"/>
        <v>0</v>
      </c>
      <c r="E482" s="91">
        <f t="shared" si="31"/>
        <v>2023</v>
      </c>
    </row>
    <row r="483" spans="1:5" ht="12.75">
      <c r="A483" s="91" t="str">
        <f t="shared" si="29"/>
        <v>CLUES200</v>
      </c>
      <c r="B483" s="530" t="s">
        <v>1649</v>
      </c>
      <c r="C483" s="91">
        <f ca="1" t="shared" si="32"/>
        <v>0</v>
      </c>
      <c r="D483" s="91">
        <f t="shared" si="30"/>
        <v>0</v>
      </c>
      <c r="E483" s="91">
        <f t="shared" si="31"/>
        <v>2023</v>
      </c>
    </row>
    <row r="484" spans="1:5" ht="12.75">
      <c r="A484" s="91" t="str">
        <f t="shared" si="29"/>
        <v>CLUES200</v>
      </c>
      <c r="B484" s="530" t="s">
        <v>1658</v>
      </c>
      <c r="C484" s="91">
        <f ca="1" t="shared" si="32"/>
        <v>0</v>
      </c>
      <c r="D484" s="91">
        <f t="shared" si="30"/>
        <v>0</v>
      </c>
      <c r="E484" s="91">
        <f t="shared" si="31"/>
        <v>2023</v>
      </c>
    </row>
    <row r="485" spans="1:5" ht="12.75">
      <c r="A485" s="91" t="str">
        <f t="shared" si="29"/>
        <v>CLUES200</v>
      </c>
      <c r="B485" s="530" t="s">
        <v>1662</v>
      </c>
      <c r="C485" s="91">
        <f ca="1" t="shared" si="32"/>
        <v>0</v>
      </c>
      <c r="D485" s="91">
        <f t="shared" si="30"/>
        <v>0</v>
      </c>
      <c r="E485" s="91">
        <f t="shared" si="31"/>
        <v>2023</v>
      </c>
    </row>
    <row r="486" spans="1:5" ht="12.75">
      <c r="A486" s="91" t="str">
        <f t="shared" si="29"/>
        <v>CLUES200</v>
      </c>
      <c r="B486" s="530" t="s">
        <v>1665</v>
      </c>
      <c r="C486" s="91">
        <f ca="1" t="shared" si="32"/>
        <v>0</v>
      </c>
      <c r="D486" s="91">
        <f t="shared" si="30"/>
        <v>0</v>
      </c>
      <c r="E486" s="91">
        <f t="shared" si="31"/>
        <v>2023</v>
      </c>
    </row>
    <row r="487" spans="1:5" ht="12.75">
      <c r="A487" s="91" t="str">
        <f t="shared" si="29"/>
        <v>CLUES200</v>
      </c>
      <c r="B487" s="530" t="s">
        <v>1668</v>
      </c>
      <c r="C487" s="91">
        <f ca="1" t="shared" si="32"/>
        <v>0</v>
      </c>
      <c r="D487" s="91">
        <f t="shared" si="30"/>
        <v>0</v>
      </c>
      <c r="E487" s="91">
        <f t="shared" si="31"/>
        <v>2023</v>
      </c>
    </row>
    <row r="488" spans="1:5" ht="12.75">
      <c r="A488" s="91" t="str">
        <f t="shared" si="29"/>
        <v>CLUES200</v>
      </c>
      <c r="B488" s="530" t="s">
        <v>1888</v>
      </c>
      <c r="C488" s="91">
        <f ca="1" t="shared" si="32"/>
        <v>0</v>
      </c>
      <c r="D488" s="91">
        <f t="shared" si="30"/>
        <v>0</v>
      </c>
      <c r="E488" s="91">
        <f t="shared" si="31"/>
        <v>2023</v>
      </c>
    </row>
    <row r="489" spans="1:5" ht="12.75">
      <c r="A489" s="91" t="str">
        <f t="shared" si="29"/>
        <v>CLUES200</v>
      </c>
      <c r="B489" s="530" t="s">
        <v>1650</v>
      </c>
      <c r="C489" s="91">
        <f ca="1" t="shared" si="32"/>
        <v>0</v>
      </c>
      <c r="D489" s="91">
        <f t="shared" si="30"/>
        <v>0</v>
      </c>
      <c r="E489" s="91">
        <f t="shared" si="31"/>
        <v>2023</v>
      </c>
    </row>
    <row r="490" spans="1:5" ht="12.75">
      <c r="A490" s="91" t="str">
        <f t="shared" si="29"/>
        <v>CLUES200</v>
      </c>
      <c r="B490" s="530" t="s">
        <v>1651</v>
      </c>
      <c r="C490" s="91">
        <f ca="1" t="shared" si="32"/>
        <v>0</v>
      </c>
      <c r="D490" s="91">
        <f t="shared" si="30"/>
        <v>0</v>
      </c>
      <c r="E490" s="91">
        <f t="shared" si="31"/>
        <v>2023</v>
      </c>
    </row>
    <row r="491" spans="1:5" ht="12.75">
      <c r="A491" s="91" t="str">
        <f t="shared" si="29"/>
        <v>CLUES200</v>
      </c>
      <c r="B491" s="530" t="s">
        <v>1652</v>
      </c>
      <c r="C491" s="91">
        <f ca="1" t="shared" si="32"/>
        <v>0</v>
      </c>
      <c r="D491" s="91">
        <f t="shared" si="30"/>
        <v>0</v>
      </c>
      <c r="E491" s="91">
        <f t="shared" si="31"/>
        <v>2023</v>
      </c>
    </row>
    <row r="492" spans="1:5" ht="12.75">
      <c r="A492" s="91" t="str">
        <f t="shared" si="29"/>
        <v>CLUES200</v>
      </c>
      <c r="B492" s="53" t="s">
        <v>1653</v>
      </c>
      <c r="C492" s="91">
        <f ca="1" t="shared" si="32"/>
        <v>0</v>
      </c>
      <c r="D492" s="91">
        <f t="shared" si="30"/>
        <v>0</v>
      </c>
      <c r="E492" s="91">
        <f t="shared" si="31"/>
        <v>2023</v>
      </c>
    </row>
    <row r="493" spans="1:5" ht="12.75">
      <c r="A493" s="91" t="str">
        <f t="shared" si="29"/>
        <v>CLUES200</v>
      </c>
      <c r="B493" s="53" t="s">
        <v>1659</v>
      </c>
      <c r="C493" s="91">
        <f ca="1" t="shared" si="32"/>
        <v>0</v>
      </c>
      <c r="D493" s="91">
        <f t="shared" si="30"/>
        <v>0</v>
      </c>
      <c r="E493" s="91">
        <f t="shared" si="31"/>
        <v>2023</v>
      </c>
    </row>
    <row r="494" spans="1:5" ht="12.75">
      <c r="A494" s="91" t="str">
        <f t="shared" si="29"/>
        <v>CLUES200</v>
      </c>
      <c r="B494" s="53" t="s">
        <v>1663</v>
      </c>
      <c r="C494" s="91">
        <f ca="1" t="shared" si="32"/>
        <v>0</v>
      </c>
      <c r="D494" s="91">
        <f t="shared" si="30"/>
        <v>0</v>
      </c>
      <c r="E494" s="91">
        <f t="shared" si="31"/>
        <v>2023</v>
      </c>
    </row>
    <row r="495" spans="1:5" ht="12.75">
      <c r="A495" s="91" t="str">
        <f t="shared" si="29"/>
        <v>CLUES200</v>
      </c>
      <c r="B495" s="53" t="s">
        <v>1666</v>
      </c>
      <c r="C495" s="91">
        <f ca="1" t="shared" si="32"/>
        <v>0</v>
      </c>
      <c r="D495" s="91">
        <f t="shared" si="30"/>
        <v>0</v>
      </c>
      <c r="E495" s="91">
        <f t="shared" si="31"/>
        <v>2023</v>
      </c>
    </row>
    <row r="496" spans="1:5" ht="12.75">
      <c r="A496" s="91" t="str">
        <f t="shared" si="29"/>
        <v>CLUES200</v>
      </c>
      <c r="B496" s="53" t="s">
        <v>1669</v>
      </c>
      <c r="C496" s="91">
        <f ca="1" t="shared" si="32"/>
        <v>0</v>
      </c>
      <c r="D496" s="91">
        <f t="shared" si="30"/>
        <v>0</v>
      </c>
      <c r="E496" s="91">
        <f t="shared" si="31"/>
        <v>2023</v>
      </c>
    </row>
    <row r="497" spans="1:5" ht="12.75">
      <c r="A497" s="91" t="str">
        <f t="shared" si="29"/>
        <v>CLUES200</v>
      </c>
      <c r="B497" s="53" t="s">
        <v>1889</v>
      </c>
      <c r="C497" s="91">
        <f ca="1" t="shared" si="32"/>
        <v>0</v>
      </c>
      <c r="D497" s="91">
        <f t="shared" si="30"/>
        <v>0</v>
      </c>
      <c r="E497" s="91">
        <f t="shared" si="31"/>
        <v>2023</v>
      </c>
    </row>
    <row r="498" spans="1:5" ht="12.75">
      <c r="A498" s="91" t="str">
        <f t="shared" si="29"/>
        <v>CLUES200</v>
      </c>
      <c r="B498" s="53" t="s">
        <v>1654</v>
      </c>
      <c r="C498" s="91">
        <f ca="1" t="shared" si="32"/>
        <v>0</v>
      </c>
      <c r="D498" s="91">
        <f t="shared" si="30"/>
        <v>0</v>
      </c>
      <c r="E498" s="91">
        <f t="shared" si="31"/>
        <v>2023</v>
      </c>
    </row>
    <row r="499" spans="1:5" ht="12.75">
      <c r="A499" s="91" t="str">
        <f t="shared" si="29"/>
        <v>CLUES200</v>
      </c>
      <c r="B499" s="53" t="s">
        <v>1655</v>
      </c>
      <c r="C499" s="91">
        <f ca="1" t="shared" si="32"/>
        <v>0</v>
      </c>
      <c r="D499" s="91">
        <f t="shared" si="30"/>
        <v>0</v>
      </c>
      <c r="E499" s="91">
        <f t="shared" si="31"/>
        <v>2023</v>
      </c>
    </row>
    <row r="500" spans="1:5" ht="12.75">
      <c r="A500" s="91" t="str">
        <f t="shared" si="29"/>
        <v>CLUES200</v>
      </c>
      <c r="B500" s="53" t="s">
        <v>1656</v>
      </c>
      <c r="C500" s="91">
        <f ca="1" t="shared" si="32"/>
        <v>0</v>
      </c>
      <c r="D500" s="91">
        <f t="shared" si="30"/>
        <v>0</v>
      </c>
      <c r="E500" s="91">
        <f t="shared" si="31"/>
        <v>2023</v>
      </c>
    </row>
    <row r="501" spans="1:5" ht="12.75">
      <c r="A501" s="91" t="str">
        <f t="shared" si="29"/>
        <v>CLUES200</v>
      </c>
      <c r="B501" s="53" t="s">
        <v>1657</v>
      </c>
      <c r="C501" s="91">
        <f ca="1" t="shared" si="32"/>
        <v>0</v>
      </c>
      <c r="D501" s="91">
        <f t="shared" si="30"/>
        <v>0</v>
      </c>
      <c r="E501" s="91">
        <f t="shared" si="31"/>
        <v>2023</v>
      </c>
    </row>
    <row r="502" spans="1:5" ht="12.75">
      <c r="A502" s="91" t="str">
        <f t="shared" si="29"/>
        <v>CLUES200</v>
      </c>
      <c r="B502" s="53" t="s">
        <v>1660</v>
      </c>
      <c r="C502" s="91">
        <f ca="1" t="shared" si="32"/>
        <v>0</v>
      </c>
      <c r="D502" s="91">
        <f t="shared" si="30"/>
        <v>0</v>
      </c>
      <c r="E502" s="91">
        <f t="shared" si="31"/>
        <v>2023</v>
      </c>
    </row>
    <row r="503" spans="1:5" ht="12.75">
      <c r="A503" s="91" t="str">
        <f t="shared" si="29"/>
        <v>CLUES200</v>
      </c>
      <c r="B503" s="53" t="s">
        <v>1664</v>
      </c>
      <c r="C503" s="91">
        <f ca="1" t="shared" si="32"/>
        <v>0</v>
      </c>
      <c r="D503" s="91">
        <f t="shared" si="30"/>
        <v>0</v>
      </c>
      <c r="E503" s="91">
        <f t="shared" si="31"/>
        <v>2023</v>
      </c>
    </row>
    <row r="504" spans="1:5" ht="12.75">
      <c r="A504" s="91" t="str">
        <f t="shared" si="29"/>
        <v>CLUES200</v>
      </c>
      <c r="B504" s="53" t="s">
        <v>1667</v>
      </c>
      <c r="C504" s="91">
        <f ca="1" t="shared" si="32"/>
        <v>0</v>
      </c>
      <c r="D504" s="91">
        <f t="shared" si="30"/>
        <v>0</v>
      </c>
      <c r="E504" s="91">
        <f t="shared" si="31"/>
        <v>2023</v>
      </c>
    </row>
    <row r="505" spans="1:5" ht="12.75">
      <c r="A505" s="91" t="str">
        <f t="shared" si="29"/>
        <v>CLUES200</v>
      </c>
      <c r="B505" s="53" t="s">
        <v>1670</v>
      </c>
      <c r="C505" s="91">
        <f ca="1" t="shared" si="32"/>
        <v>0</v>
      </c>
      <c r="D505" s="91">
        <f t="shared" si="30"/>
        <v>0</v>
      </c>
      <c r="E505" s="91">
        <f t="shared" si="31"/>
        <v>2023</v>
      </c>
    </row>
    <row r="506" spans="1:5" ht="12.75">
      <c r="A506" s="91" t="str">
        <f t="shared" si="29"/>
        <v>CLUES200</v>
      </c>
      <c r="B506" s="53" t="s">
        <v>1890</v>
      </c>
      <c r="C506" s="91">
        <f ca="1" t="shared" si="32"/>
        <v>0</v>
      </c>
      <c r="D506" s="91">
        <f t="shared" si="30"/>
        <v>0</v>
      </c>
      <c r="E506" s="91">
        <f t="shared" si="31"/>
        <v>2023</v>
      </c>
    </row>
    <row r="507" spans="1:5" ht="12.75">
      <c r="A507" s="91" t="str">
        <f t="shared" si="29"/>
        <v>CLUES200</v>
      </c>
      <c r="B507" s="53" t="s">
        <v>506</v>
      </c>
      <c r="C507" s="91">
        <f ca="1" t="shared" si="32"/>
        <v>0</v>
      </c>
      <c r="D507" s="91">
        <f t="shared" si="30"/>
        <v>0</v>
      </c>
      <c r="E507" s="91">
        <f t="shared" si="31"/>
        <v>2023</v>
      </c>
    </row>
    <row r="508" spans="1:5" ht="12.75">
      <c r="A508" s="91" t="str">
        <f aca="true" t="shared" si="33" ref="A508:A571">clues</f>
        <v>CLUES200</v>
      </c>
      <c r="B508" s="53" t="s">
        <v>508</v>
      </c>
      <c r="C508" s="91">
        <f ca="1" t="shared" si="32"/>
        <v>0</v>
      </c>
      <c r="D508" s="91">
        <f aca="true" t="shared" si="34" ref="D508:D571">mes</f>
        <v>0</v>
      </c>
      <c r="E508" s="91">
        <f aca="true" t="shared" si="35" ref="E508:E571">anno</f>
        <v>2023</v>
      </c>
    </row>
    <row r="509" spans="1:5" ht="12.75">
      <c r="A509" s="91" t="str">
        <f t="shared" si="33"/>
        <v>CLUES200</v>
      </c>
      <c r="B509" s="53" t="s">
        <v>510</v>
      </c>
      <c r="C509" s="91">
        <f ca="1" t="shared" si="32"/>
        <v>0</v>
      </c>
      <c r="D509" s="91">
        <f t="shared" si="34"/>
        <v>0</v>
      </c>
      <c r="E509" s="91">
        <f t="shared" si="35"/>
        <v>2023</v>
      </c>
    </row>
    <row r="510" spans="1:5" ht="12.75">
      <c r="A510" s="91" t="str">
        <f t="shared" si="33"/>
        <v>CLUES200</v>
      </c>
      <c r="B510" s="53" t="s">
        <v>1891</v>
      </c>
      <c r="C510" s="91">
        <f ca="1" t="shared" si="32"/>
        <v>0</v>
      </c>
      <c r="D510" s="91">
        <f t="shared" si="34"/>
        <v>0</v>
      </c>
      <c r="E510" s="91">
        <f t="shared" si="35"/>
        <v>2023</v>
      </c>
    </row>
    <row r="511" spans="1:5" ht="12.75">
      <c r="A511" s="91" t="str">
        <f t="shared" si="33"/>
        <v>CLUES200</v>
      </c>
      <c r="B511" s="53" t="s">
        <v>512</v>
      </c>
      <c r="C511" s="91">
        <f ca="1" t="shared" si="32"/>
        <v>0</v>
      </c>
      <c r="D511" s="91">
        <f t="shared" si="34"/>
        <v>0</v>
      </c>
      <c r="E511" s="91">
        <f t="shared" si="35"/>
        <v>2023</v>
      </c>
    </row>
    <row r="512" spans="1:5" ht="12.75">
      <c r="A512" s="91" t="str">
        <f t="shared" si="33"/>
        <v>CLUES200</v>
      </c>
      <c r="B512" s="53" t="s">
        <v>1892</v>
      </c>
      <c r="C512" s="91">
        <f ca="1" t="shared" si="36" ref="C512:C575">INDIRECT(B512)</f>
        <v>0</v>
      </c>
      <c r="D512" s="91">
        <f t="shared" si="34"/>
        <v>0</v>
      </c>
      <c r="E512" s="91">
        <f t="shared" si="35"/>
        <v>2023</v>
      </c>
    </row>
    <row r="513" spans="1:5" ht="12.75">
      <c r="A513" s="91" t="str">
        <f t="shared" si="33"/>
        <v>CLUES200</v>
      </c>
      <c r="B513" s="53" t="s">
        <v>175</v>
      </c>
      <c r="C513" s="91">
        <f ca="1" t="shared" si="36"/>
        <v>0</v>
      </c>
      <c r="D513" s="91">
        <f t="shared" si="34"/>
        <v>0</v>
      </c>
      <c r="E513" s="91">
        <f t="shared" si="35"/>
        <v>2023</v>
      </c>
    </row>
    <row r="514" spans="1:5" ht="12.75">
      <c r="A514" s="91" t="str">
        <f t="shared" si="33"/>
        <v>CLUES200</v>
      </c>
      <c r="B514" s="53" t="s">
        <v>177</v>
      </c>
      <c r="C514" s="91">
        <f ca="1" t="shared" si="36"/>
        <v>0</v>
      </c>
      <c r="D514" s="91">
        <f t="shared" si="34"/>
        <v>0</v>
      </c>
      <c r="E514" s="91">
        <f t="shared" si="35"/>
        <v>2023</v>
      </c>
    </row>
    <row r="515" spans="1:5" ht="12.75">
      <c r="A515" s="91" t="str">
        <f t="shared" si="33"/>
        <v>CLUES200</v>
      </c>
      <c r="B515" s="53" t="s">
        <v>1672</v>
      </c>
      <c r="C515" s="91">
        <f ca="1" t="shared" si="36"/>
        <v>0</v>
      </c>
      <c r="D515" s="91">
        <f t="shared" si="34"/>
        <v>0</v>
      </c>
      <c r="E515" s="91">
        <f t="shared" si="35"/>
        <v>2023</v>
      </c>
    </row>
    <row r="516" spans="1:5" ht="12.75">
      <c r="A516" s="91" t="str">
        <f t="shared" si="33"/>
        <v>CLUES200</v>
      </c>
      <c r="B516" s="53" t="s">
        <v>1674</v>
      </c>
      <c r="C516" s="91">
        <f ca="1" t="shared" si="36"/>
        <v>0</v>
      </c>
      <c r="D516" s="91">
        <f t="shared" si="34"/>
        <v>0</v>
      </c>
      <c r="E516" s="91">
        <f t="shared" si="35"/>
        <v>2023</v>
      </c>
    </row>
    <row r="517" spans="1:5" ht="12.75">
      <c r="A517" s="91" t="str">
        <f t="shared" si="33"/>
        <v>CLUES200</v>
      </c>
      <c r="B517" s="53" t="s">
        <v>1676</v>
      </c>
      <c r="C517" s="91">
        <f ca="1" t="shared" si="36"/>
        <v>0</v>
      </c>
      <c r="D517" s="91">
        <f t="shared" si="34"/>
        <v>0</v>
      </c>
      <c r="E517" s="91">
        <f t="shared" si="35"/>
        <v>2023</v>
      </c>
    </row>
    <row r="518" spans="1:5" ht="12.75">
      <c r="A518" s="91" t="str">
        <f t="shared" si="33"/>
        <v>CLUES200</v>
      </c>
      <c r="B518" s="53" t="s">
        <v>1678</v>
      </c>
      <c r="C518" s="91">
        <f ca="1" t="shared" si="36"/>
        <v>0</v>
      </c>
      <c r="D518" s="91">
        <f t="shared" si="34"/>
        <v>0</v>
      </c>
      <c r="E518" s="91">
        <f t="shared" si="35"/>
        <v>2023</v>
      </c>
    </row>
    <row r="519" spans="1:5" ht="12.75">
      <c r="A519" s="91" t="str">
        <f t="shared" si="33"/>
        <v>CLUES200</v>
      </c>
      <c r="B519" s="53" t="s">
        <v>1680</v>
      </c>
      <c r="C519" s="91">
        <f ca="1" t="shared" si="36"/>
        <v>0</v>
      </c>
      <c r="D519" s="91">
        <f t="shared" si="34"/>
        <v>0</v>
      </c>
      <c r="E519" s="91">
        <f t="shared" si="35"/>
        <v>2023</v>
      </c>
    </row>
    <row r="520" spans="1:5" ht="12.75">
      <c r="A520" s="91" t="str">
        <f t="shared" si="33"/>
        <v>CLUES200</v>
      </c>
      <c r="B520" s="53" t="s">
        <v>186</v>
      </c>
      <c r="C520" s="91">
        <f ca="1" t="shared" si="36"/>
        <v>0</v>
      </c>
      <c r="D520" s="91">
        <f t="shared" si="34"/>
        <v>0</v>
      </c>
      <c r="E520" s="91">
        <f t="shared" si="35"/>
        <v>2023</v>
      </c>
    </row>
    <row r="521" spans="1:5" ht="12.75">
      <c r="A521" s="91" t="str">
        <f t="shared" si="33"/>
        <v>CLUES200</v>
      </c>
      <c r="B521" s="53" t="s">
        <v>481</v>
      </c>
      <c r="C521" s="91">
        <f ca="1" t="shared" si="36"/>
        <v>0</v>
      </c>
      <c r="D521" s="91">
        <f t="shared" si="34"/>
        <v>0</v>
      </c>
      <c r="E521" s="91">
        <f t="shared" si="35"/>
        <v>2023</v>
      </c>
    </row>
    <row r="522" spans="1:5" ht="12.75">
      <c r="A522" s="91" t="str">
        <f t="shared" si="33"/>
        <v>CLUES200</v>
      </c>
      <c r="B522" s="53" t="s">
        <v>2452</v>
      </c>
      <c r="C522" s="91">
        <f ca="1" t="shared" si="36"/>
        <v>0</v>
      </c>
      <c r="D522" s="91">
        <f t="shared" si="34"/>
        <v>0</v>
      </c>
      <c r="E522" s="91">
        <f t="shared" si="35"/>
        <v>2023</v>
      </c>
    </row>
    <row r="523" spans="1:5" ht="12.75">
      <c r="A523" s="91" t="str">
        <f t="shared" si="33"/>
        <v>CLUES200</v>
      </c>
      <c r="B523" s="53" t="s">
        <v>2453</v>
      </c>
      <c r="C523" s="91">
        <f ca="1" t="shared" si="36"/>
        <v>0</v>
      </c>
      <c r="D523" s="91">
        <f t="shared" si="34"/>
        <v>0</v>
      </c>
      <c r="E523" s="91">
        <f t="shared" si="35"/>
        <v>2023</v>
      </c>
    </row>
    <row r="524" spans="1:5" ht="12.75">
      <c r="A524" s="91" t="str">
        <f t="shared" si="33"/>
        <v>CLUES200</v>
      </c>
      <c r="B524" s="53" t="s">
        <v>2454</v>
      </c>
      <c r="C524" s="91">
        <f ca="1" t="shared" si="36"/>
        <v>0</v>
      </c>
      <c r="D524" s="91">
        <f t="shared" si="34"/>
        <v>0</v>
      </c>
      <c r="E524" s="91">
        <f t="shared" si="35"/>
        <v>2023</v>
      </c>
    </row>
    <row r="525" spans="1:5" ht="12.75">
      <c r="A525" s="91" t="str">
        <f t="shared" si="33"/>
        <v>CLUES200</v>
      </c>
      <c r="B525" s="53" t="s">
        <v>2455</v>
      </c>
      <c r="C525" s="91">
        <f ca="1" t="shared" si="36"/>
        <v>0</v>
      </c>
      <c r="D525" s="91">
        <f t="shared" si="34"/>
        <v>0</v>
      </c>
      <c r="E525" s="91">
        <f t="shared" si="35"/>
        <v>2023</v>
      </c>
    </row>
    <row r="526" spans="1:5" ht="12.75">
      <c r="A526" s="91" t="str">
        <f t="shared" si="33"/>
        <v>CLUES200</v>
      </c>
      <c r="B526" s="53" t="s">
        <v>2457</v>
      </c>
      <c r="C526" s="91">
        <f ca="1" t="shared" si="36"/>
        <v>0</v>
      </c>
      <c r="D526" s="91">
        <f t="shared" si="34"/>
        <v>0</v>
      </c>
      <c r="E526" s="91">
        <f t="shared" si="35"/>
        <v>2023</v>
      </c>
    </row>
    <row r="527" spans="1:5" ht="12.75">
      <c r="A527" s="91" t="str">
        <f t="shared" si="33"/>
        <v>CLUES200</v>
      </c>
      <c r="B527" s="53" t="s">
        <v>2460</v>
      </c>
      <c r="C527" s="91">
        <f ca="1" t="shared" si="36"/>
        <v>0</v>
      </c>
      <c r="D527" s="91">
        <f t="shared" si="34"/>
        <v>0</v>
      </c>
      <c r="E527" s="91">
        <f t="shared" si="35"/>
        <v>2023</v>
      </c>
    </row>
    <row r="528" spans="1:5" ht="12.75">
      <c r="A528" s="91" t="str">
        <f t="shared" si="33"/>
        <v>CLUES200</v>
      </c>
      <c r="B528" s="53" t="s">
        <v>2462</v>
      </c>
      <c r="C528" s="91">
        <f ca="1" t="shared" si="36"/>
        <v>0</v>
      </c>
      <c r="D528" s="91">
        <f t="shared" si="34"/>
        <v>0</v>
      </c>
      <c r="E528" s="91">
        <f t="shared" si="35"/>
        <v>2023</v>
      </c>
    </row>
    <row r="529" spans="1:5" ht="12.75">
      <c r="A529" s="91" t="str">
        <f t="shared" si="33"/>
        <v>CLUES200</v>
      </c>
      <c r="B529" s="53" t="s">
        <v>2464</v>
      </c>
      <c r="C529" s="91">
        <f ca="1" t="shared" si="36"/>
        <v>0</v>
      </c>
      <c r="D529" s="91">
        <f t="shared" si="34"/>
        <v>0</v>
      </c>
      <c r="E529" s="91">
        <f t="shared" si="35"/>
        <v>2023</v>
      </c>
    </row>
    <row r="530" spans="1:5" ht="12.75">
      <c r="A530" s="91" t="str">
        <f t="shared" si="33"/>
        <v>CLUES200</v>
      </c>
      <c r="B530" s="53" t="s">
        <v>2466</v>
      </c>
      <c r="C530" s="91">
        <f ca="1" t="shared" si="36"/>
        <v>0</v>
      </c>
      <c r="D530" s="91">
        <f t="shared" si="34"/>
        <v>0</v>
      </c>
      <c r="E530" s="91">
        <f t="shared" si="35"/>
        <v>2023</v>
      </c>
    </row>
    <row r="531" spans="1:5" ht="12.75">
      <c r="A531" s="91" t="str">
        <f t="shared" si="33"/>
        <v>CLUES200</v>
      </c>
      <c r="B531" s="53" t="s">
        <v>2468</v>
      </c>
      <c r="C531" s="91">
        <f ca="1" t="shared" si="36"/>
        <v>0</v>
      </c>
      <c r="D531" s="91">
        <f t="shared" si="34"/>
        <v>0</v>
      </c>
      <c r="E531" s="91">
        <f t="shared" si="35"/>
        <v>2023</v>
      </c>
    </row>
    <row r="532" spans="1:5" ht="12.75">
      <c r="A532" s="91" t="str">
        <f t="shared" si="33"/>
        <v>CLUES200</v>
      </c>
      <c r="B532" s="53" t="s">
        <v>467</v>
      </c>
      <c r="C532" s="91">
        <f ca="1" t="shared" si="36"/>
        <v>0</v>
      </c>
      <c r="D532" s="91">
        <f t="shared" si="34"/>
        <v>0</v>
      </c>
      <c r="E532" s="91">
        <f t="shared" si="35"/>
        <v>2023</v>
      </c>
    </row>
    <row r="533" spans="1:5" ht="12.75">
      <c r="A533" s="91" t="str">
        <f t="shared" si="33"/>
        <v>CLUES200</v>
      </c>
      <c r="B533" s="53" t="s">
        <v>468</v>
      </c>
      <c r="C533" s="91">
        <f ca="1" t="shared" si="36"/>
        <v>0</v>
      </c>
      <c r="D533" s="91">
        <f t="shared" si="34"/>
        <v>0</v>
      </c>
      <c r="E533" s="91">
        <f t="shared" si="35"/>
        <v>2023</v>
      </c>
    </row>
    <row r="534" spans="1:5" ht="12.75">
      <c r="A534" s="91" t="str">
        <f t="shared" si="33"/>
        <v>CLUES200</v>
      </c>
      <c r="B534" s="53" t="s">
        <v>469</v>
      </c>
      <c r="C534" s="91">
        <f ca="1" t="shared" si="36"/>
        <v>0</v>
      </c>
      <c r="D534" s="91">
        <f t="shared" si="34"/>
        <v>0</v>
      </c>
      <c r="E534" s="91">
        <f t="shared" si="35"/>
        <v>2023</v>
      </c>
    </row>
    <row r="535" spans="1:5" ht="12.75">
      <c r="A535" s="91" t="str">
        <f t="shared" si="33"/>
        <v>CLUES200</v>
      </c>
      <c r="B535" s="53" t="s">
        <v>470</v>
      </c>
      <c r="C535" s="91">
        <f ca="1" t="shared" si="36"/>
        <v>0</v>
      </c>
      <c r="D535" s="91">
        <f t="shared" si="34"/>
        <v>0</v>
      </c>
      <c r="E535" s="91">
        <f t="shared" si="35"/>
        <v>2023</v>
      </c>
    </row>
    <row r="536" spans="1:5" ht="12.75">
      <c r="A536" s="91" t="str">
        <f t="shared" si="33"/>
        <v>CLUES200</v>
      </c>
      <c r="B536" s="53" t="s">
        <v>471</v>
      </c>
      <c r="C536" s="91">
        <f ca="1" t="shared" si="36"/>
        <v>0</v>
      </c>
      <c r="D536" s="91">
        <f t="shared" si="34"/>
        <v>0</v>
      </c>
      <c r="E536" s="91">
        <f t="shared" si="35"/>
        <v>2023</v>
      </c>
    </row>
    <row r="537" spans="1:5" ht="12.75">
      <c r="A537" s="91" t="str">
        <f t="shared" si="33"/>
        <v>CLUES200</v>
      </c>
      <c r="B537" s="53" t="s">
        <v>472</v>
      </c>
      <c r="C537" s="91">
        <f ca="1" t="shared" si="36"/>
        <v>0</v>
      </c>
      <c r="D537" s="91">
        <f t="shared" si="34"/>
        <v>0</v>
      </c>
      <c r="E537" s="91">
        <f t="shared" si="35"/>
        <v>2023</v>
      </c>
    </row>
    <row r="538" spans="1:5" ht="12.75">
      <c r="A538" s="91" t="str">
        <f t="shared" si="33"/>
        <v>CLUES200</v>
      </c>
      <c r="B538" s="53" t="s">
        <v>473</v>
      </c>
      <c r="C538" s="91">
        <f ca="1" t="shared" si="36"/>
        <v>0</v>
      </c>
      <c r="D538" s="91">
        <f t="shared" si="34"/>
        <v>0</v>
      </c>
      <c r="E538" s="91">
        <f t="shared" si="35"/>
        <v>2023</v>
      </c>
    </row>
    <row r="539" spans="1:5" ht="12.75">
      <c r="A539" s="91" t="str">
        <f t="shared" si="33"/>
        <v>CLUES200</v>
      </c>
      <c r="B539" s="53" t="s">
        <v>474</v>
      </c>
      <c r="C539" s="91">
        <f ca="1" t="shared" si="36"/>
        <v>0</v>
      </c>
      <c r="D539" s="91">
        <f t="shared" si="34"/>
        <v>0</v>
      </c>
      <c r="E539" s="91">
        <f t="shared" si="35"/>
        <v>2023</v>
      </c>
    </row>
    <row r="540" spans="1:5" ht="12.75">
      <c r="A540" s="91" t="str">
        <f t="shared" si="33"/>
        <v>CLUES200</v>
      </c>
      <c r="B540" s="53" t="s">
        <v>1683</v>
      </c>
      <c r="C540" s="91">
        <f ca="1" t="shared" si="36"/>
        <v>0</v>
      </c>
      <c r="D540" s="91">
        <f t="shared" si="34"/>
        <v>0</v>
      </c>
      <c r="E540" s="91">
        <f t="shared" si="35"/>
        <v>2023</v>
      </c>
    </row>
    <row r="541" spans="1:5" ht="12.75">
      <c r="A541" s="91" t="str">
        <f t="shared" si="33"/>
        <v>CLUES200</v>
      </c>
      <c r="B541" s="53" t="s">
        <v>1685</v>
      </c>
      <c r="C541" s="91">
        <f ca="1" t="shared" si="36"/>
        <v>0</v>
      </c>
      <c r="D541" s="91">
        <f t="shared" si="34"/>
        <v>0</v>
      </c>
      <c r="E541" s="91">
        <f t="shared" si="35"/>
        <v>2023</v>
      </c>
    </row>
    <row r="542" spans="1:5" ht="12.75">
      <c r="A542" s="91" t="str">
        <f t="shared" si="33"/>
        <v>CLUES200</v>
      </c>
      <c r="B542" s="53" t="s">
        <v>1687</v>
      </c>
      <c r="C542" s="91">
        <f ca="1" t="shared" si="36"/>
        <v>0</v>
      </c>
      <c r="D542" s="91">
        <f t="shared" si="34"/>
        <v>0</v>
      </c>
      <c r="E542" s="91">
        <f t="shared" si="35"/>
        <v>2023</v>
      </c>
    </row>
    <row r="543" spans="1:5" ht="12.75">
      <c r="A543" s="91" t="str">
        <f t="shared" si="33"/>
        <v>CLUES200</v>
      </c>
      <c r="B543" s="53" t="s">
        <v>1689</v>
      </c>
      <c r="C543" s="91">
        <f ca="1" t="shared" si="36"/>
        <v>0</v>
      </c>
      <c r="D543" s="91">
        <f t="shared" si="34"/>
        <v>0</v>
      </c>
      <c r="E543" s="91">
        <f t="shared" si="35"/>
        <v>2023</v>
      </c>
    </row>
    <row r="544" spans="1:5" ht="12.75">
      <c r="A544" s="91" t="str">
        <f t="shared" si="33"/>
        <v>CLUES200</v>
      </c>
      <c r="B544" s="53" t="s">
        <v>2056</v>
      </c>
      <c r="C544" s="91">
        <f ca="1" t="shared" si="36"/>
        <v>0</v>
      </c>
      <c r="D544" s="91">
        <f t="shared" si="34"/>
        <v>0</v>
      </c>
      <c r="E544" s="91">
        <f t="shared" si="35"/>
        <v>2023</v>
      </c>
    </row>
    <row r="545" spans="1:5" ht="12.75">
      <c r="A545" s="91" t="str">
        <f t="shared" si="33"/>
        <v>CLUES200</v>
      </c>
      <c r="B545" s="53" t="s">
        <v>2058</v>
      </c>
      <c r="C545" s="91">
        <f ca="1" t="shared" si="36"/>
        <v>0</v>
      </c>
      <c r="D545" s="91">
        <f t="shared" si="34"/>
        <v>0</v>
      </c>
      <c r="E545" s="91">
        <f t="shared" si="35"/>
        <v>2023</v>
      </c>
    </row>
    <row r="546" spans="1:5" ht="12.75">
      <c r="A546" s="91" t="str">
        <f t="shared" si="33"/>
        <v>CLUES200</v>
      </c>
      <c r="B546" s="53" t="s">
        <v>213</v>
      </c>
      <c r="C546" s="91">
        <f ca="1" t="shared" si="36"/>
        <v>0</v>
      </c>
      <c r="D546" s="91">
        <f t="shared" si="34"/>
        <v>0</v>
      </c>
      <c r="E546" s="91">
        <f t="shared" si="35"/>
        <v>2023</v>
      </c>
    </row>
    <row r="547" spans="1:5" ht="12.75">
      <c r="A547" s="91" t="str">
        <f t="shared" si="33"/>
        <v>CLUES200</v>
      </c>
      <c r="B547" s="53" t="s">
        <v>214</v>
      </c>
      <c r="C547" s="91">
        <f ca="1" t="shared" si="36"/>
        <v>0</v>
      </c>
      <c r="D547" s="91">
        <f t="shared" si="34"/>
        <v>0</v>
      </c>
      <c r="E547" s="91">
        <f t="shared" si="35"/>
        <v>2023</v>
      </c>
    </row>
    <row r="548" spans="1:5" ht="12.75">
      <c r="A548" s="91" t="str">
        <f t="shared" si="33"/>
        <v>CLUES200</v>
      </c>
      <c r="B548" s="53" t="s">
        <v>210</v>
      </c>
      <c r="C548" s="91">
        <f ca="1" t="shared" si="36"/>
        <v>0</v>
      </c>
      <c r="D548" s="91">
        <f t="shared" si="34"/>
        <v>0</v>
      </c>
      <c r="E548" s="91">
        <f t="shared" si="35"/>
        <v>2023</v>
      </c>
    </row>
    <row r="549" spans="1:5" ht="12.75">
      <c r="A549" s="91" t="str">
        <f t="shared" si="33"/>
        <v>CLUES200</v>
      </c>
      <c r="B549" s="53" t="s">
        <v>212</v>
      </c>
      <c r="C549" s="91">
        <f ca="1" t="shared" si="36"/>
        <v>0</v>
      </c>
      <c r="D549" s="91">
        <f t="shared" si="34"/>
        <v>0</v>
      </c>
      <c r="E549" s="91">
        <f t="shared" si="35"/>
        <v>2023</v>
      </c>
    </row>
    <row r="550" spans="1:5" ht="12.75">
      <c r="A550" s="91" t="str">
        <f t="shared" si="33"/>
        <v>CLUES200</v>
      </c>
      <c r="B550" s="53" t="s">
        <v>341</v>
      </c>
      <c r="C550" s="91">
        <f ca="1" t="shared" si="36"/>
        <v>0</v>
      </c>
      <c r="D550" s="91">
        <f t="shared" si="34"/>
        <v>0</v>
      </c>
      <c r="E550" s="91">
        <f t="shared" si="35"/>
        <v>2023</v>
      </c>
    </row>
    <row r="551" spans="1:5" ht="12.75">
      <c r="A551" s="91" t="str">
        <f t="shared" si="33"/>
        <v>CLUES200</v>
      </c>
      <c r="B551" s="53" t="s">
        <v>2061</v>
      </c>
      <c r="C551" s="91">
        <f ca="1" t="shared" si="36"/>
        <v>0</v>
      </c>
      <c r="D551" s="91">
        <f t="shared" si="34"/>
        <v>0</v>
      </c>
      <c r="E551" s="91">
        <f t="shared" si="35"/>
        <v>2023</v>
      </c>
    </row>
    <row r="552" spans="1:5" ht="12.75">
      <c r="A552" s="91" t="str">
        <f t="shared" si="33"/>
        <v>CLUES200</v>
      </c>
      <c r="B552" s="53" t="s">
        <v>2063</v>
      </c>
      <c r="C552" s="91">
        <f ca="1" t="shared" si="36"/>
        <v>0</v>
      </c>
      <c r="D552" s="91">
        <f t="shared" si="34"/>
        <v>0</v>
      </c>
      <c r="E552" s="91">
        <f t="shared" si="35"/>
        <v>2023</v>
      </c>
    </row>
    <row r="553" spans="1:5" ht="12.75">
      <c r="A553" s="91" t="str">
        <f t="shared" si="33"/>
        <v>CLUES200</v>
      </c>
      <c r="B553" s="53" t="s">
        <v>2065</v>
      </c>
      <c r="C553" s="91">
        <f ca="1" t="shared" si="36"/>
        <v>0</v>
      </c>
      <c r="D553" s="91">
        <f t="shared" si="34"/>
        <v>0</v>
      </c>
      <c r="E553" s="91">
        <f t="shared" si="35"/>
        <v>2023</v>
      </c>
    </row>
    <row r="554" spans="1:5" ht="12.75">
      <c r="A554" s="91" t="str">
        <f t="shared" si="33"/>
        <v>CLUES200</v>
      </c>
      <c r="B554" s="53" t="s">
        <v>2067</v>
      </c>
      <c r="C554" s="91">
        <f ca="1" t="shared" si="36"/>
        <v>0</v>
      </c>
      <c r="D554" s="91">
        <f t="shared" si="34"/>
        <v>0</v>
      </c>
      <c r="E554" s="91">
        <f t="shared" si="35"/>
        <v>2023</v>
      </c>
    </row>
    <row r="555" spans="1:5" ht="12.75">
      <c r="A555" s="91" t="str">
        <f t="shared" si="33"/>
        <v>CLUES200</v>
      </c>
      <c r="B555" s="53" t="s">
        <v>2069</v>
      </c>
      <c r="C555" s="91">
        <f ca="1" t="shared" si="36"/>
        <v>0</v>
      </c>
      <c r="D555" s="91">
        <f t="shared" si="34"/>
        <v>0</v>
      </c>
      <c r="E555" s="91">
        <f t="shared" si="35"/>
        <v>2023</v>
      </c>
    </row>
    <row r="556" spans="1:5" ht="12.75">
      <c r="A556" s="91" t="str">
        <f t="shared" si="33"/>
        <v>CLUES200</v>
      </c>
      <c r="B556" s="53" t="s">
        <v>2071</v>
      </c>
      <c r="C556" s="91">
        <f ca="1" t="shared" si="36"/>
        <v>0</v>
      </c>
      <c r="D556" s="91">
        <f t="shared" si="34"/>
        <v>0</v>
      </c>
      <c r="E556" s="91">
        <f t="shared" si="35"/>
        <v>2023</v>
      </c>
    </row>
    <row r="557" spans="1:5" ht="12.75">
      <c r="A557" s="91" t="str">
        <f t="shared" si="33"/>
        <v>CLUES200</v>
      </c>
      <c r="B557" s="53" t="s">
        <v>342</v>
      </c>
      <c r="C557" s="91">
        <f ca="1" t="shared" si="36"/>
        <v>0</v>
      </c>
      <c r="D557" s="91">
        <f t="shared" si="34"/>
        <v>0</v>
      </c>
      <c r="E557" s="91">
        <f t="shared" si="35"/>
        <v>2023</v>
      </c>
    </row>
    <row r="558" spans="1:5" ht="12.75">
      <c r="A558" s="91" t="str">
        <f t="shared" si="33"/>
        <v>CLUES200</v>
      </c>
      <c r="B558" s="53" t="s">
        <v>343</v>
      </c>
      <c r="C558" s="91">
        <f ca="1" t="shared" si="36"/>
        <v>0</v>
      </c>
      <c r="D558" s="91">
        <f t="shared" si="34"/>
        <v>0</v>
      </c>
      <c r="E558" s="91">
        <f t="shared" si="35"/>
        <v>2023</v>
      </c>
    </row>
    <row r="559" spans="1:5" ht="12.75">
      <c r="A559" s="91" t="str">
        <f t="shared" si="33"/>
        <v>CLUES200</v>
      </c>
      <c r="B559" s="53" t="s">
        <v>413</v>
      </c>
      <c r="C559" s="91">
        <f ca="1" t="shared" si="36"/>
        <v>0</v>
      </c>
      <c r="D559" s="91">
        <f t="shared" si="34"/>
        <v>0</v>
      </c>
      <c r="E559" s="91">
        <f t="shared" si="35"/>
        <v>2023</v>
      </c>
    </row>
    <row r="560" spans="1:5" ht="12.75">
      <c r="A560" s="91" t="str">
        <f t="shared" si="33"/>
        <v>CLUES200</v>
      </c>
      <c r="B560" s="53" t="s">
        <v>1694</v>
      </c>
      <c r="C560" s="91">
        <f ca="1" t="shared" si="36"/>
        <v>0</v>
      </c>
      <c r="D560" s="91">
        <f t="shared" si="34"/>
        <v>0</v>
      </c>
      <c r="E560" s="91">
        <f t="shared" si="35"/>
        <v>2023</v>
      </c>
    </row>
    <row r="561" spans="1:5" ht="12.75">
      <c r="A561" s="91" t="str">
        <f t="shared" si="33"/>
        <v>CLUES200</v>
      </c>
      <c r="B561" s="53" t="s">
        <v>1696</v>
      </c>
      <c r="C561" s="91">
        <f ca="1" t="shared" si="36"/>
        <v>0</v>
      </c>
      <c r="D561" s="91">
        <f t="shared" si="34"/>
        <v>0</v>
      </c>
      <c r="E561" s="91">
        <f t="shared" si="35"/>
        <v>2023</v>
      </c>
    </row>
    <row r="562" spans="1:5" ht="12.75">
      <c r="A562" s="91" t="str">
        <f t="shared" si="33"/>
        <v>CLUES200</v>
      </c>
      <c r="B562" s="53" t="s">
        <v>330</v>
      </c>
      <c r="C562" s="91">
        <f ca="1" t="shared" si="36"/>
        <v>0</v>
      </c>
      <c r="D562" s="91">
        <f t="shared" si="34"/>
        <v>0</v>
      </c>
      <c r="E562" s="91">
        <f t="shared" si="35"/>
        <v>2023</v>
      </c>
    </row>
    <row r="563" spans="1:5" ht="12.75">
      <c r="A563" s="91" t="str">
        <f t="shared" si="33"/>
        <v>CLUES200</v>
      </c>
      <c r="B563" s="53" t="s">
        <v>202</v>
      </c>
      <c r="C563" s="91">
        <f ca="1" t="shared" si="36"/>
        <v>0</v>
      </c>
      <c r="D563" s="91">
        <f t="shared" si="34"/>
        <v>0</v>
      </c>
      <c r="E563" s="91">
        <f t="shared" si="35"/>
        <v>2023</v>
      </c>
    </row>
    <row r="564" spans="1:5" ht="12.75">
      <c r="A564" s="91" t="str">
        <f t="shared" si="33"/>
        <v>CLUES200</v>
      </c>
      <c r="B564" s="53" t="s">
        <v>204</v>
      </c>
      <c r="C564" s="91">
        <f ca="1" t="shared" si="36"/>
        <v>0</v>
      </c>
      <c r="D564" s="91">
        <f t="shared" si="34"/>
        <v>0</v>
      </c>
      <c r="E564" s="91">
        <f t="shared" si="35"/>
        <v>2023</v>
      </c>
    </row>
    <row r="565" spans="1:5" ht="12.75">
      <c r="A565" s="91" t="str">
        <f t="shared" si="33"/>
        <v>CLUES200</v>
      </c>
      <c r="B565" s="53" t="s">
        <v>2074</v>
      </c>
      <c r="C565" s="91">
        <f ca="1" t="shared" si="36"/>
        <v>0</v>
      </c>
      <c r="D565" s="91">
        <f t="shared" si="34"/>
        <v>0</v>
      </c>
      <c r="E565" s="91">
        <f t="shared" si="35"/>
        <v>2023</v>
      </c>
    </row>
    <row r="566" spans="1:5" ht="12.75">
      <c r="A566" s="91" t="str">
        <f t="shared" si="33"/>
        <v>CLUES200</v>
      </c>
      <c r="B566" s="53" t="s">
        <v>1699</v>
      </c>
      <c r="C566" s="91">
        <f ca="1" t="shared" si="36"/>
        <v>0</v>
      </c>
      <c r="D566" s="91">
        <f t="shared" si="34"/>
        <v>0</v>
      </c>
      <c r="E566" s="91">
        <f t="shared" si="35"/>
        <v>2023</v>
      </c>
    </row>
    <row r="567" spans="1:5" ht="12.75">
      <c r="A567" s="91" t="str">
        <f t="shared" si="33"/>
        <v>CLUES200</v>
      </c>
      <c r="B567" s="53" t="s">
        <v>37</v>
      </c>
      <c r="C567" s="91">
        <f ca="1" t="shared" si="36"/>
        <v>0</v>
      </c>
      <c r="D567" s="91">
        <f t="shared" si="34"/>
        <v>0</v>
      </c>
      <c r="E567" s="91">
        <f t="shared" si="35"/>
        <v>2023</v>
      </c>
    </row>
    <row r="568" spans="1:5" ht="12.75">
      <c r="A568" s="91" t="str">
        <f t="shared" si="33"/>
        <v>CLUES200</v>
      </c>
      <c r="B568" s="53" t="s">
        <v>38</v>
      </c>
      <c r="C568" s="91">
        <f ca="1" t="shared" si="36"/>
        <v>0</v>
      </c>
      <c r="D568" s="91">
        <f t="shared" si="34"/>
        <v>0</v>
      </c>
      <c r="E568" s="91">
        <f t="shared" si="35"/>
        <v>2023</v>
      </c>
    </row>
    <row r="569" spans="1:5" ht="12.75">
      <c r="A569" s="91" t="str">
        <f t="shared" si="33"/>
        <v>CLUES200</v>
      </c>
      <c r="B569" s="53" t="s">
        <v>39</v>
      </c>
      <c r="C569" s="91">
        <f ca="1" t="shared" si="36"/>
        <v>0</v>
      </c>
      <c r="D569" s="91">
        <f t="shared" si="34"/>
        <v>0</v>
      </c>
      <c r="E569" s="91">
        <f t="shared" si="35"/>
        <v>2023</v>
      </c>
    </row>
    <row r="570" spans="1:5" ht="12.75">
      <c r="A570" s="91" t="str">
        <f t="shared" si="33"/>
        <v>CLUES200</v>
      </c>
      <c r="B570" s="53" t="s">
        <v>428</v>
      </c>
      <c r="C570" s="91">
        <f ca="1" t="shared" si="36"/>
        <v>0</v>
      </c>
      <c r="D570" s="91">
        <f t="shared" si="34"/>
        <v>0</v>
      </c>
      <c r="E570" s="91">
        <f t="shared" si="35"/>
        <v>2023</v>
      </c>
    </row>
    <row r="571" spans="1:5" ht="12.75">
      <c r="A571" s="91" t="str">
        <f t="shared" si="33"/>
        <v>CLUES200</v>
      </c>
      <c r="B571" s="53" t="s">
        <v>516</v>
      </c>
      <c r="C571" s="91">
        <f ca="1" t="shared" si="36"/>
        <v>0</v>
      </c>
      <c r="D571" s="91">
        <f t="shared" si="34"/>
        <v>0</v>
      </c>
      <c r="E571" s="91">
        <f t="shared" si="35"/>
        <v>2023</v>
      </c>
    </row>
    <row r="572" spans="1:5" ht="12.75">
      <c r="A572" s="91" t="str">
        <f aca="true" t="shared" si="37" ref="A572:A635">clues</f>
        <v>CLUES200</v>
      </c>
      <c r="B572" s="53" t="s">
        <v>1701</v>
      </c>
      <c r="C572" s="91">
        <f ca="1" t="shared" si="36"/>
        <v>0</v>
      </c>
      <c r="D572" s="91">
        <f aca="true" t="shared" si="38" ref="D572:D635">mes</f>
        <v>0</v>
      </c>
      <c r="E572" s="91">
        <f aca="true" t="shared" si="39" ref="E572:E635">anno</f>
        <v>2023</v>
      </c>
    </row>
    <row r="573" spans="1:5" ht="12.75">
      <c r="A573" s="91" t="str">
        <f t="shared" si="37"/>
        <v>CLUES200</v>
      </c>
      <c r="B573" s="53" t="s">
        <v>1703</v>
      </c>
      <c r="C573" s="91">
        <f ca="1" t="shared" si="36"/>
        <v>0</v>
      </c>
      <c r="D573" s="91">
        <f t="shared" si="38"/>
        <v>0</v>
      </c>
      <c r="E573" s="91">
        <f t="shared" si="39"/>
        <v>2023</v>
      </c>
    </row>
    <row r="574" spans="1:5" ht="12.75">
      <c r="A574" s="91" t="str">
        <f t="shared" si="37"/>
        <v>CLUES200</v>
      </c>
      <c r="B574" s="53" t="s">
        <v>2075</v>
      </c>
      <c r="C574" s="91">
        <f ca="1" t="shared" si="36"/>
        <v>0</v>
      </c>
      <c r="D574" s="91">
        <f t="shared" si="38"/>
        <v>0</v>
      </c>
      <c r="E574" s="91">
        <f t="shared" si="39"/>
        <v>2023</v>
      </c>
    </row>
    <row r="575" spans="1:5" ht="12.75">
      <c r="A575" s="91" t="str">
        <f t="shared" si="37"/>
        <v>CLUES200</v>
      </c>
      <c r="B575" s="53" t="s">
        <v>2076</v>
      </c>
      <c r="C575" s="91">
        <f ca="1" t="shared" si="36"/>
        <v>0</v>
      </c>
      <c r="D575" s="91">
        <f t="shared" si="38"/>
        <v>0</v>
      </c>
      <c r="E575" s="91">
        <f t="shared" si="39"/>
        <v>2023</v>
      </c>
    </row>
    <row r="576" spans="1:5" ht="12.75">
      <c r="A576" s="91" t="str">
        <f t="shared" si="37"/>
        <v>CLUES200</v>
      </c>
      <c r="B576" s="53" t="s">
        <v>2077</v>
      </c>
      <c r="C576" s="91">
        <f ca="1" t="shared" si="40" ref="C576:C639">INDIRECT(B576)</f>
        <v>0</v>
      </c>
      <c r="D576" s="91">
        <f t="shared" si="38"/>
        <v>0</v>
      </c>
      <c r="E576" s="91">
        <f t="shared" si="39"/>
        <v>2023</v>
      </c>
    </row>
    <row r="577" spans="1:5" ht="12.75">
      <c r="A577" s="91" t="str">
        <f t="shared" si="37"/>
        <v>CLUES200</v>
      </c>
      <c r="B577" s="53" t="s">
        <v>2078</v>
      </c>
      <c r="C577" s="91">
        <f ca="1" t="shared" si="40"/>
        <v>0</v>
      </c>
      <c r="D577" s="91">
        <f t="shared" si="38"/>
        <v>0</v>
      </c>
      <c r="E577" s="91">
        <f t="shared" si="39"/>
        <v>2023</v>
      </c>
    </row>
    <row r="578" spans="1:5" ht="12.75">
      <c r="A578" s="91" t="str">
        <f t="shared" si="37"/>
        <v>CLUES200</v>
      </c>
      <c r="B578" s="53" t="s">
        <v>2079</v>
      </c>
      <c r="C578" s="91">
        <f ca="1" t="shared" si="40"/>
        <v>0</v>
      </c>
      <c r="D578" s="91">
        <f t="shared" si="38"/>
        <v>0</v>
      </c>
      <c r="E578" s="91">
        <f t="shared" si="39"/>
        <v>2023</v>
      </c>
    </row>
    <row r="579" spans="1:5" ht="12.75">
      <c r="A579" s="91" t="str">
        <f t="shared" si="37"/>
        <v>CLUES200</v>
      </c>
      <c r="B579" s="53" t="s">
        <v>2080</v>
      </c>
      <c r="C579" s="91">
        <f ca="1" t="shared" si="40"/>
        <v>0</v>
      </c>
      <c r="D579" s="91">
        <f t="shared" si="38"/>
        <v>0</v>
      </c>
      <c r="E579" s="91">
        <f t="shared" si="39"/>
        <v>2023</v>
      </c>
    </row>
    <row r="580" spans="1:5" ht="12.75">
      <c r="A580" s="91" t="str">
        <f t="shared" si="37"/>
        <v>CLUES200</v>
      </c>
      <c r="B580" s="53" t="s">
        <v>1704</v>
      </c>
      <c r="C580" s="91">
        <f ca="1" t="shared" si="40"/>
        <v>0</v>
      </c>
      <c r="D580" s="91">
        <f t="shared" si="38"/>
        <v>0</v>
      </c>
      <c r="E580" s="91">
        <f t="shared" si="39"/>
        <v>2023</v>
      </c>
    </row>
    <row r="581" spans="1:5" ht="12.75">
      <c r="A581" s="91" t="str">
        <f t="shared" si="37"/>
        <v>CLUES200</v>
      </c>
      <c r="B581" s="53" t="s">
        <v>1705</v>
      </c>
      <c r="C581" s="91">
        <f ca="1" t="shared" si="40"/>
        <v>0</v>
      </c>
      <c r="D581" s="91">
        <f t="shared" si="38"/>
        <v>0</v>
      </c>
      <c r="E581" s="91">
        <f t="shared" si="39"/>
        <v>2023</v>
      </c>
    </row>
    <row r="582" spans="1:5" ht="12.75">
      <c r="A582" s="91" t="str">
        <f t="shared" si="37"/>
        <v>CLUES200</v>
      </c>
      <c r="B582" s="53" t="s">
        <v>1710</v>
      </c>
      <c r="C582" s="91">
        <f ca="1" t="shared" si="40"/>
        <v>0</v>
      </c>
      <c r="D582" s="91">
        <f t="shared" si="38"/>
        <v>0</v>
      </c>
      <c r="E582" s="91">
        <f t="shared" si="39"/>
        <v>2023</v>
      </c>
    </row>
    <row r="583" spans="1:5" ht="12.75">
      <c r="A583" s="91" t="str">
        <f t="shared" si="37"/>
        <v>CLUES200</v>
      </c>
      <c r="B583" s="53" t="s">
        <v>1712</v>
      </c>
      <c r="C583" s="91">
        <f ca="1" t="shared" si="40"/>
        <v>0</v>
      </c>
      <c r="D583" s="91">
        <f t="shared" si="38"/>
        <v>0</v>
      </c>
      <c r="E583" s="91">
        <f t="shared" si="39"/>
        <v>2023</v>
      </c>
    </row>
    <row r="584" spans="1:5" ht="12.75">
      <c r="A584" s="91" t="str">
        <f t="shared" si="37"/>
        <v>CLUES200</v>
      </c>
      <c r="B584" s="53" t="s">
        <v>1708</v>
      </c>
      <c r="C584" s="91">
        <f ca="1" t="shared" si="40"/>
        <v>0</v>
      </c>
      <c r="D584" s="91">
        <f t="shared" si="38"/>
        <v>0</v>
      </c>
      <c r="E584" s="91">
        <f t="shared" si="39"/>
        <v>2023</v>
      </c>
    </row>
    <row r="585" spans="1:5" ht="12.75">
      <c r="A585" s="91" t="str">
        <f t="shared" si="37"/>
        <v>CLUES200</v>
      </c>
      <c r="B585" s="53" t="s">
        <v>1706</v>
      </c>
      <c r="C585" s="91">
        <f ca="1" t="shared" si="40"/>
        <v>0</v>
      </c>
      <c r="D585" s="91">
        <f t="shared" si="38"/>
        <v>0</v>
      </c>
      <c r="E585" s="91">
        <f t="shared" si="39"/>
        <v>2023</v>
      </c>
    </row>
    <row r="586" spans="1:5" ht="12.75">
      <c r="A586" s="91" t="str">
        <f t="shared" si="37"/>
        <v>CLUES200</v>
      </c>
      <c r="B586" s="53" t="s">
        <v>1714</v>
      </c>
      <c r="C586" s="91">
        <f ca="1" t="shared" si="40"/>
        <v>0</v>
      </c>
      <c r="D586" s="91">
        <f t="shared" si="38"/>
        <v>0</v>
      </c>
      <c r="E586" s="91">
        <f t="shared" si="39"/>
        <v>2023</v>
      </c>
    </row>
    <row r="587" spans="1:5" ht="12.75">
      <c r="A587" s="91" t="str">
        <f t="shared" si="37"/>
        <v>CLUES200</v>
      </c>
      <c r="B587" s="53" t="s">
        <v>1716</v>
      </c>
      <c r="C587" s="91">
        <f ca="1" t="shared" si="40"/>
        <v>0</v>
      </c>
      <c r="D587" s="91">
        <f t="shared" si="38"/>
        <v>0</v>
      </c>
      <c r="E587" s="91">
        <f t="shared" si="39"/>
        <v>2023</v>
      </c>
    </row>
    <row r="588" spans="1:5" ht="12.75">
      <c r="A588" s="91" t="str">
        <f t="shared" si="37"/>
        <v>CLUES200</v>
      </c>
      <c r="B588" s="53" t="s">
        <v>1719</v>
      </c>
      <c r="C588" s="91">
        <f ca="1" t="shared" si="40"/>
        <v>0</v>
      </c>
      <c r="D588" s="91">
        <f t="shared" si="38"/>
        <v>0</v>
      </c>
      <c r="E588" s="91">
        <f t="shared" si="39"/>
        <v>2023</v>
      </c>
    </row>
    <row r="589" spans="1:5" ht="12.75">
      <c r="A589" s="91" t="str">
        <f t="shared" si="37"/>
        <v>CLUES200</v>
      </c>
      <c r="B589" s="53" t="s">
        <v>1720</v>
      </c>
      <c r="C589" s="91">
        <f ca="1" t="shared" si="40"/>
        <v>0</v>
      </c>
      <c r="D589" s="91">
        <f t="shared" si="38"/>
        <v>0</v>
      </c>
      <c r="E589" s="91">
        <f t="shared" si="39"/>
        <v>2023</v>
      </c>
    </row>
    <row r="590" spans="1:5" ht="12.75">
      <c r="A590" s="91" t="str">
        <f t="shared" si="37"/>
        <v>CLUES200</v>
      </c>
      <c r="B590" s="53" t="s">
        <v>1718</v>
      </c>
      <c r="C590" s="91">
        <f ca="1" t="shared" si="40"/>
        <v>0</v>
      </c>
      <c r="D590" s="91">
        <f t="shared" si="38"/>
        <v>0</v>
      </c>
      <c r="E590" s="91">
        <f t="shared" si="39"/>
        <v>2023</v>
      </c>
    </row>
    <row r="591" spans="1:5" ht="12.75">
      <c r="A591" s="91" t="str">
        <f t="shared" si="37"/>
        <v>CLUES200</v>
      </c>
      <c r="B591" s="53" t="s">
        <v>1717</v>
      </c>
      <c r="C591" s="91">
        <f ca="1" t="shared" si="40"/>
        <v>0</v>
      </c>
      <c r="D591" s="91">
        <f t="shared" si="38"/>
        <v>0</v>
      </c>
      <c r="E591" s="91">
        <f t="shared" si="39"/>
        <v>2023</v>
      </c>
    </row>
    <row r="592" spans="1:5" ht="12.75">
      <c r="A592" s="91" t="str">
        <f t="shared" si="37"/>
        <v>CLUES200</v>
      </c>
      <c r="B592" s="53" t="s">
        <v>1722</v>
      </c>
      <c r="C592" s="91">
        <f ca="1" t="shared" si="40"/>
        <v>0</v>
      </c>
      <c r="D592" s="91">
        <f t="shared" si="38"/>
        <v>0</v>
      </c>
      <c r="E592" s="91">
        <f t="shared" si="39"/>
        <v>2023</v>
      </c>
    </row>
    <row r="593" spans="1:5" ht="12.75">
      <c r="A593" s="91" t="str">
        <f t="shared" si="37"/>
        <v>CLUES200</v>
      </c>
      <c r="B593" s="53" t="s">
        <v>1724</v>
      </c>
      <c r="C593" s="91">
        <f ca="1" t="shared" si="40"/>
        <v>0</v>
      </c>
      <c r="D593" s="91">
        <f t="shared" si="38"/>
        <v>0</v>
      </c>
      <c r="E593" s="91">
        <f t="shared" si="39"/>
        <v>2023</v>
      </c>
    </row>
    <row r="594" spans="1:5" ht="12.75">
      <c r="A594" s="91" t="str">
        <f t="shared" si="37"/>
        <v>CLUES200</v>
      </c>
      <c r="B594" s="53" t="s">
        <v>1726</v>
      </c>
      <c r="C594" s="91">
        <f ca="1" t="shared" si="40"/>
        <v>0</v>
      </c>
      <c r="D594" s="91">
        <f t="shared" si="38"/>
        <v>0</v>
      </c>
      <c r="E594" s="91">
        <f t="shared" si="39"/>
        <v>2023</v>
      </c>
    </row>
    <row r="595" spans="1:5" ht="12.75">
      <c r="A595" s="91" t="str">
        <f t="shared" si="37"/>
        <v>CLUES200</v>
      </c>
      <c r="B595" s="53" t="s">
        <v>1728</v>
      </c>
      <c r="C595" s="91">
        <f ca="1" t="shared" si="40"/>
        <v>0</v>
      </c>
      <c r="D595" s="91">
        <f t="shared" si="38"/>
        <v>0</v>
      </c>
      <c r="E595" s="91">
        <f t="shared" si="39"/>
        <v>2023</v>
      </c>
    </row>
    <row r="596" spans="1:5" ht="12.75">
      <c r="A596" s="91" t="str">
        <f t="shared" si="37"/>
        <v>CLUES200</v>
      </c>
      <c r="B596" s="53" t="s">
        <v>310</v>
      </c>
      <c r="C596" s="91">
        <f ca="1" t="shared" si="40"/>
        <v>0</v>
      </c>
      <c r="D596" s="91">
        <f t="shared" si="38"/>
        <v>0</v>
      </c>
      <c r="E596" s="91">
        <f t="shared" si="39"/>
        <v>2023</v>
      </c>
    </row>
    <row r="597" spans="1:5" ht="12.75">
      <c r="A597" s="91" t="str">
        <f t="shared" si="37"/>
        <v>CLUES200</v>
      </c>
      <c r="B597" s="53" t="s">
        <v>1730</v>
      </c>
      <c r="C597" s="91">
        <f ca="1" t="shared" si="40"/>
        <v>0</v>
      </c>
      <c r="D597" s="91">
        <f t="shared" si="38"/>
        <v>0</v>
      </c>
      <c r="E597" s="91">
        <f t="shared" si="39"/>
        <v>2023</v>
      </c>
    </row>
    <row r="598" spans="1:5" ht="12.75">
      <c r="A598" s="91" t="str">
        <f t="shared" si="37"/>
        <v>CLUES200</v>
      </c>
      <c r="B598" s="53" t="s">
        <v>1731</v>
      </c>
      <c r="C598" s="91">
        <f ca="1" t="shared" si="40"/>
        <v>0</v>
      </c>
      <c r="D598" s="91">
        <f t="shared" si="38"/>
        <v>0</v>
      </c>
      <c r="E598" s="91">
        <f t="shared" si="39"/>
        <v>2023</v>
      </c>
    </row>
    <row r="599" spans="1:5" ht="12.75">
      <c r="A599" s="91" t="str">
        <f t="shared" si="37"/>
        <v>CLUES200</v>
      </c>
      <c r="B599" s="53" t="s">
        <v>2085</v>
      </c>
      <c r="C599" s="91">
        <f ca="1" t="shared" si="40"/>
        <v>0</v>
      </c>
      <c r="D599" s="91">
        <f t="shared" si="38"/>
        <v>0</v>
      </c>
      <c r="E599" s="91">
        <f t="shared" si="39"/>
        <v>2023</v>
      </c>
    </row>
    <row r="600" spans="1:5" ht="12.75">
      <c r="A600" s="91" t="str">
        <f t="shared" si="37"/>
        <v>CLUES200</v>
      </c>
      <c r="B600" s="53" t="s">
        <v>2086</v>
      </c>
      <c r="C600" s="91">
        <f ca="1" t="shared" si="40"/>
        <v>0</v>
      </c>
      <c r="D600" s="91">
        <f t="shared" si="38"/>
        <v>0</v>
      </c>
      <c r="E600" s="91">
        <f t="shared" si="39"/>
        <v>2023</v>
      </c>
    </row>
    <row r="601" spans="1:5" ht="12.75">
      <c r="A601" s="91" t="str">
        <f t="shared" si="37"/>
        <v>CLUES200</v>
      </c>
      <c r="B601" s="53" t="s">
        <v>2088</v>
      </c>
      <c r="C601" s="91">
        <f ca="1" t="shared" si="40"/>
        <v>0</v>
      </c>
      <c r="D601" s="91">
        <f t="shared" si="38"/>
        <v>0</v>
      </c>
      <c r="E601" s="91">
        <f t="shared" si="39"/>
        <v>2023</v>
      </c>
    </row>
    <row r="602" spans="1:5" ht="12.75">
      <c r="A602" s="91" t="str">
        <f t="shared" si="37"/>
        <v>CLUES200</v>
      </c>
      <c r="B602" s="53" t="s">
        <v>2471</v>
      </c>
      <c r="C602" s="91">
        <f ca="1" t="shared" si="40"/>
        <v>0</v>
      </c>
      <c r="D602" s="91">
        <f t="shared" si="38"/>
        <v>0</v>
      </c>
      <c r="E602" s="91">
        <f t="shared" si="39"/>
        <v>2023</v>
      </c>
    </row>
    <row r="603" spans="1:5" ht="12.75">
      <c r="A603" s="91" t="str">
        <f t="shared" si="37"/>
        <v>CLUES200</v>
      </c>
      <c r="B603" s="53" t="s">
        <v>2473</v>
      </c>
      <c r="C603" s="91">
        <f ca="1" t="shared" si="40"/>
        <v>0</v>
      </c>
      <c r="D603" s="91">
        <f t="shared" si="38"/>
        <v>0</v>
      </c>
      <c r="E603" s="91">
        <f t="shared" si="39"/>
        <v>2023</v>
      </c>
    </row>
    <row r="604" spans="1:5" ht="12.75">
      <c r="A604" s="91" t="str">
        <f t="shared" si="37"/>
        <v>CLUES200</v>
      </c>
      <c r="B604" s="53" t="s">
        <v>2474</v>
      </c>
      <c r="C604" s="91">
        <f ca="1" t="shared" si="40"/>
        <v>0</v>
      </c>
      <c r="D604" s="91">
        <f t="shared" si="38"/>
        <v>0</v>
      </c>
      <c r="E604" s="91">
        <f t="shared" si="39"/>
        <v>2023</v>
      </c>
    </row>
    <row r="605" spans="1:5" ht="12.75">
      <c r="A605" s="91" t="str">
        <f t="shared" si="37"/>
        <v>CLUES200</v>
      </c>
      <c r="B605" s="53" t="s">
        <v>2475</v>
      </c>
      <c r="C605" s="91">
        <f ca="1" t="shared" si="40"/>
        <v>0</v>
      </c>
      <c r="D605" s="91">
        <f t="shared" si="38"/>
        <v>0</v>
      </c>
      <c r="E605" s="91">
        <f t="shared" si="39"/>
        <v>2023</v>
      </c>
    </row>
    <row r="606" spans="1:5" ht="12.75">
      <c r="A606" s="91" t="str">
        <f t="shared" si="37"/>
        <v>CLUES200</v>
      </c>
      <c r="B606" s="53" t="s">
        <v>2477</v>
      </c>
      <c r="C606" s="91">
        <f ca="1" t="shared" si="40"/>
        <v>0</v>
      </c>
      <c r="D606" s="91">
        <f t="shared" si="38"/>
        <v>0</v>
      </c>
      <c r="E606" s="91">
        <f t="shared" si="39"/>
        <v>2023</v>
      </c>
    </row>
    <row r="607" spans="1:5" ht="12.75">
      <c r="A607" s="91" t="str">
        <f t="shared" si="37"/>
        <v>CLUES200</v>
      </c>
      <c r="B607" s="53" t="s">
        <v>2479</v>
      </c>
      <c r="C607" s="91">
        <f ca="1" t="shared" si="40"/>
        <v>0</v>
      </c>
      <c r="D607" s="91">
        <f t="shared" si="38"/>
        <v>0</v>
      </c>
      <c r="E607" s="91">
        <f t="shared" si="39"/>
        <v>2023</v>
      </c>
    </row>
    <row r="608" spans="1:5" ht="12.75">
      <c r="A608" s="91" t="str">
        <f t="shared" si="37"/>
        <v>CLUES200</v>
      </c>
      <c r="B608" s="53" t="s">
        <v>2480</v>
      </c>
      <c r="C608" s="91">
        <f ca="1" t="shared" si="40"/>
        <v>0</v>
      </c>
      <c r="D608" s="91">
        <f t="shared" si="38"/>
        <v>0</v>
      </c>
      <c r="E608" s="91">
        <f t="shared" si="39"/>
        <v>2023</v>
      </c>
    </row>
    <row r="609" spans="1:5" ht="12.75">
      <c r="A609" s="91" t="str">
        <f t="shared" si="37"/>
        <v>CLUES200</v>
      </c>
      <c r="B609" s="53" t="s">
        <v>2481</v>
      </c>
      <c r="C609" s="91">
        <f ca="1" t="shared" si="40"/>
        <v>0</v>
      </c>
      <c r="D609" s="91">
        <f t="shared" si="38"/>
        <v>0</v>
      </c>
      <c r="E609" s="91">
        <f t="shared" si="39"/>
        <v>2023</v>
      </c>
    </row>
    <row r="610" spans="1:5" ht="12.75">
      <c r="A610" s="91" t="str">
        <f t="shared" si="37"/>
        <v>CLUES200</v>
      </c>
      <c r="B610" s="53" t="s">
        <v>2482</v>
      </c>
      <c r="C610" s="91">
        <f ca="1" t="shared" si="40"/>
        <v>0</v>
      </c>
      <c r="D610" s="91">
        <f t="shared" si="38"/>
        <v>0</v>
      </c>
      <c r="E610" s="91">
        <f t="shared" si="39"/>
        <v>2023</v>
      </c>
    </row>
    <row r="611" spans="1:5" ht="12.75">
      <c r="A611" s="91" t="str">
        <f t="shared" si="37"/>
        <v>CLUES200</v>
      </c>
      <c r="B611" s="530" t="s">
        <v>2484</v>
      </c>
      <c r="C611" s="91">
        <f ca="1" t="shared" si="40"/>
        <v>0</v>
      </c>
      <c r="D611" s="91">
        <f t="shared" si="38"/>
        <v>0</v>
      </c>
      <c r="E611" s="91">
        <f t="shared" si="39"/>
        <v>2023</v>
      </c>
    </row>
    <row r="612" spans="1:5" ht="12.75">
      <c r="A612" s="91" t="str">
        <f t="shared" si="37"/>
        <v>CLUES200</v>
      </c>
      <c r="B612" s="530" t="s">
        <v>2485</v>
      </c>
      <c r="C612" s="91">
        <f ca="1" t="shared" si="40"/>
        <v>0</v>
      </c>
      <c r="D612" s="91">
        <f t="shared" si="38"/>
        <v>0</v>
      </c>
      <c r="E612" s="91">
        <f t="shared" si="39"/>
        <v>2023</v>
      </c>
    </row>
    <row r="613" spans="1:5" ht="12.75">
      <c r="A613" s="91" t="str">
        <f t="shared" si="37"/>
        <v>CLUES200</v>
      </c>
      <c r="B613" s="530" t="s">
        <v>2486</v>
      </c>
      <c r="C613" s="91">
        <f ca="1" t="shared" si="40"/>
        <v>0</v>
      </c>
      <c r="D613" s="91">
        <f t="shared" si="38"/>
        <v>0</v>
      </c>
      <c r="E613" s="91">
        <f t="shared" si="39"/>
        <v>2023</v>
      </c>
    </row>
    <row r="614" spans="1:5" ht="12.75">
      <c r="A614" s="91" t="str">
        <f t="shared" si="37"/>
        <v>CLUES200</v>
      </c>
      <c r="B614" s="530" t="s">
        <v>2487</v>
      </c>
      <c r="C614" s="91">
        <f ca="1" t="shared" si="40"/>
        <v>0</v>
      </c>
      <c r="D614" s="91">
        <f t="shared" si="38"/>
        <v>0</v>
      </c>
      <c r="E614" s="91">
        <f t="shared" si="39"/>
        <v>2023</v>
      </c>
    </row>
    <row r="615" spans="1:5" ht="12.75">
      <c r="A615" s="91" t="str">
        <f t="shared" si="37"/>
        <v>CLUES200</v>
      </c>
      <c r="B615" s="530" t="s">
        <v>370</v>
      </c>
      <c r="C615" s="91">
        <f ca="1" t="shared" si="40"/>
        <v>0</v>
      </c>
      <c r="D615" s="91">
        <f t="shared" si="38"/>
        <v>0</v>
      </c>
      <c r="E615" s="91">
        <f t="shared" si="39"/>
        <v>2023</v>
      </c>
    </row>
    <row r="616" spans="1:5" ht="12.75">
      <c r="A616" s="91" t="str">
        <f t="shared" si="37"/>
        <v>CLUES200</v>
      </c>
      <c r="B616" s="530" t="s">
        <v>371</v>
      </c>
      <c r="C616" s="91">
        <f ca="1" t="shared" si="40"/>
        <v>0</v>
      </c>
      <c r="D616" s="91">
        <f t="shared" si="38"/>
        <v>0</v>
      </c>
      <c r="E616" s="91">
        <f t="shared" si="39"/>
        <v>2023</v>
      </c>
    </row>
    <row r="617" spans="1:5" ht="12.75">
      <c r="A617" s="91" t="str">
        <f t="shared" si="37"/>
        <v>CLUES200</v>
      </c>
      <c r="B617" s="530" t="s">
        <v>372</v>
      </c>
      <c r="C617" s="91">
        <f ca="1" t="shared" si="40"/>
        <v>0</v>
      </c>
      <c r="D617" s="91">
        <f t="shared" si="38"/>
        <v>0</v>
      </c>
      <c r="E617" s="91">
        <f t="shared" si="39"/>
        <v>2023</v>
      </c>
    </row>
    <row r="618" spans="1:5" ht="12.75">
      <c r="A618" s="91" t="str">
        <f t="shared" si="37"/>
        <v>CLUES200</v>
      </c>
      <c r="B618" s="530" t="s">
        <v>218</v>
      </c>
      <c r="C618" s="91">
        <f ca="1" t="shared" si="40"/>
        <v>0</v>
      </c>
      <c r="D618" s="91">
        <f t="shared" si="38"/>
        <v>0</v>
      </c>
      <c r="E618" s="91">
        <f t="shared" si="39"/>
        <v>2023</v>
      </c>
    </row>
    <row r="619" spans="1:5" ht="12.75">
      <c r="A619" s="91" t="str">
        <f t="shared" si="37"/>
        <v>CLUES200</v>
      </c>
      <c r="B619" s="73" t="s">
        <v>2488</v>
      </c>
      <c r="C619" s="91">
        <f ca="1" t="shared" si="40"/>
        <v>0</v>
      </c>
      <c r="D619" s="91">
        <f t="shared" si="38"/>
        <v>0</v>
      </c>
      <c r="E619" s="91">
        <f t="shared" si="39"/>
        <v>2023</v>
      </c>
    </row>
    <row r="620" spans="1:5" ht="12.75">
      <c r="A620" s="91" t="str">
        <f t="shared" si="37"/>
        <v>CLUES200</v>
      </c>
      <c r="B620" s="530" t="s">
        <v>373</v>
      </c>
      <c r="C620" s="91">
        <f ca="1" t="shared" si="40"/>
        <v>0</v>
      </c>
      <c r="D620" s="91">
        <f t="shared" si="38"/>
        <v>0</v>
      </c>
      <c r="E620" s="91">
        <f t="shared" si="39"/>
        <v>2023</v>
      </c>
    </row>
    <row r="621" spans="1:5" ht="12.75">
      <c r="A621" s="91" t="str">
        <f t="shared" si="37"/>
        <v>CLUES200</v>
      </c>
      <c r="B621" s="530" t="s">
        <v>374</v>
      </c>
      <c r="C621" s="91">
        <f ca="1" t="shared" si="40"/>
        <v>0</v>
      </c>
      <c r="D621" s="91">
        <f t="shared" si="38"/>
        <v>0</v>
      </c>
      <c r="E621" s="91">
        <f t="shared" si="39"/>
        <v>2023</v>
      </c>
    </row>
    <row r="622" spans="1:5" ht="12.75">
      <c r="A622" s="91" t="str">
        <f t="shared" si="37"/>
        <v>CLUES200</v>
      </c>
      <c r="B622" s="53" t="s">
        <v>375</v>
      </c>
      <c r="C622" s="91">
        <f ca="1" t="shared" si="40"/>
        <v>0</v>
      </c>
      <c r="D622" s="91">
        <f t="shared" si="38"/>
        <v>0</v>
      </c>
      <c r="E622" s="91">
        <f t="shared" si="39"/>
        <v>2023</v>
      </c>
    </row>
    <row r="623" spans="1:5" ht="12.75">
      <c r="A623" s="91" t="str">
        <f t="shared" si="37"/>
        <v>CLUES200</v>
      </c>
      <c r="B623" s="73" t="s">
        <v>376</v>
      </c>
      <c r="C623" s="91">
        <f ca="1" t="shared" si="40"/>
        <v>0</v>
      </c>
      <c r="D623" s="91">
        <f t="shared" si="38"/>
        <v>0</v>
      </c>
      <c r="E623" s="91">
        <f t="shared" si="39"/>
        <v>2023</v>
      </c>
    </row>
    <row r="624" spans="1:5" ht="12.75">
      <c r="A624" s="91" t="str">
        <f t="shared" si="37"/>
        <v>CLUES200</v>
      </c>
      <c r="B624" s="73" t="s">
        <v>220</v>
      </c>
      <c r="C624" s="91">
        <f ca="1" t="shared" si="40"/>
        <v>0</v>
      </c>
      <c r="D624" s="91">
        <f t="shared" si="38"/>
        <v>0</v>
      </c>
      <c r="E624" s="91">
        <f t="shared" si="39"/>
        <v>2023</v>
      </c>
    </row>
    <row r="625" spans="1:5" ht="12.75">
      <c r="A625" s="91" t="str">
        <f t="shared" si="37"/>
        <v>CLUES200</v>
      </c>
      <c r="B625" s="73" t="s">
        <v>2489</v>
      </c>
      <c r="C625" s="91">
        <f ca="1" t="shared" si="40"/>
        <v>0</v>
      </c>
      <c r="D625" s="91">
        <f t="shared" si="38"/>
        <v>0</v>
      </c>
      <c r="E625" s="91">
        <f t="shared" si="39"/>
        <v>2023</v>
      </c>
    </row>
    <row r="626" spans="1:5" ht="12.75">
      <c r="A626" s="91" t="str">
        <f t="shared" si="37"/>
        <v>CLUES200</v>
      </c>
      <c r="B626" s="73" t="s">
        <v>377</v>
      </c>
      <c r="C626" s="91">
        <f ca="1" t="shared" si="40"/>
        <v>0</v>
      </c>
      <c r="D626" s="91">
        <f t="shared" si="38"/>
        <v>0</v>
      </c>
      <c r="E626" s="91">
        <f t="shared" si="39"/>
        <v>2023</v>
      </c>
    </row>
    <row r="627" spans="1:5" ht="12.75">
      <c r="A627" s="91" t="str">
        <f t="shared" si="37"/>
        <v>CLUES200</v>
      </c>
      <c r="B627" s="73" t="s">
        <v>378</v>
      </c>
      <c r="C627" s="91">
        <f ca="1" t="shared" si="40"/>
        <v>0</v>
      </c>
      <c r="D627" s="91">
        <f t="shared" si="38"/>
        <v>0</v>
      </c>
      <c r="E627" s="91">
        <f t="shared" si="39"/>
        <v>2023</v>
      </c>
    </row>
    <row r="628" spans="1:5" ht="12.75">
      <c r="A628" s="91" t="str">
        <f t="shared" si="37"/>
        <v>CLUES200</v>
      </c>
      <c r="B628" s="73" t="s">
        <v>379</v>
      </c>
      <c r="C628" s="91">
        <f ca="1" t="shared" si="40"/>
        <v>0</v>
      </c>
      <c r="D628" s="91">
        <f t="shared" si="38"/>
        <v>0</v>
      </c>
      <c r="E628" s="91">
        <f t="shared" si="39"/>
        <v>2023</v>
      </c>
    </row>
    <row r="629" spans="1:5" ht="12.75">
      <c r="A629" s="91" t="str">
        <f t="shared" si="37"/>
        <v>CLUES200</v>
      </c>
      <c r="B629" s="73" t="s">
        <v>380</v>
      </c>
      <c r="C629" s="91">
        <f ca="1" t="shared" si="40"/>
        <v>0</v>
      </c>
      <c r="D629" s="91">
        <f t="shared" si="38"/>
        <v>0</v>
      </c>
      <c r="E629" s="91">
        <f t="shared" si="39"/>
        <v>2023</v>
      </c>
    </row>
    <row r="630" spans="1:5" ht="12.75">
      <c r="A630" s="91" t="str">
        <f t="shared" si="37"/>
        <v>CLUES200</v>
      </c>
      <c r="B630" s="73" t="s">
        <v>221</v>
      </c>
      <c r="C630" s="91">
        <f ca="1" t="shared" si="40"/>
        <v>0</v>
      </c>
      <c r="D630" s="91">
        <f t="shared" si="38"/>
        <v>0</v>
      </c>
      <c r="E630" s="91">
        <f t="shared" si="39"/>
        <v>2023</v>
      </c>
    </row>
    <row r="631" spans="1:5" ht="12.75">
      <c r="A631" s="91" t="str">
        <f t="shared" si="37"/>
        <v>CLUES200</v>
      </c>
      <c r="B631" s="73" t="s">
        <v>2490</v>
      </c>
      <c r="C631" s="91">
        <f ca="1" t="shared" si="40"/>
        <v>0</v>
      </c>
      <c r="D631" s="91">
        <f t="shared" si="38"/>
        <v>0</v>
      </c>
      <c r="E631" s="91">
        <f t="shared" si="39"/>
        <v>2023</v>
      </c>
    </row>
    <row r="632" spans="1:5" ht="12.75">
      <c r="A632" s="91" t="str">
        <f t="shared" si="37"/>
        <v>CLUES200</v>
      </c>
      <c r="B632" s="73" t="s">
        <v>381</v>
      </c>
      <c r="C632" s="91">
        <f ca="1" t="shared" si="40"/>
        <v>0</v>
      </c>
      <c r="D632" s="91">
        <f t="shared" si="38"/>
        <v>0</v>
      </c>
      <c r="E632" s="91">
        <f t="shared" si="39"/>
        <v>2023</v>
      </c>
    </row>
    <row r="633" spans="1:5" ht="12.75">
      <c r="A633" s="91" t="str">
        <f t="shared" si="37"/>
        <v>CLUES200</v>
      </c>
      <c r="B633" s="73" t="s">
        <v>382</v>
      </c>
      <c r="C633" s="91">
        <f ca="1" t="shared" si="40"/>
        <v>0</v>
      </c>
      <c r="D633" s="91">
        <f t="shared" si="38"/>
        <v>0</v>
      </c>
      <c r="E633" s="91">
        <f t="shared" si="39"/>
        <v>2023</v>
      </c>
    </row>
    <row r="634" spans="1:5" ht="12.75">
      <c r="A634" s="91" t="str">
        <f t="shared" si="37"/>
        <v>CLUES200</v>
      </c>
      <c r="B634" s="73" t="s">
        <v>383</v>
      </c>
      <c r="C634" s="91">
        <f ca="1" t="shared" si="40"/>
        <v>0</v>
      </c>
      <c r="D634" s="91">
        <f t="shared" si="38"/>
        <v>0</v>
      </c>
      <c r="E634" s="91">
        <f t="shared" si="39"/>
        <v>2023</v>
      </c>
    </row>
    <row r="635" spans="1:5" ht="12.75">
      <c r="A635" s="91" t="str">
        <f t="shared" si="37"/>
        <v>CLUES200</v>
      </c>
      <c r="B635" s="73" t="s">
        <v>384</v>
      </c>
      <c r="C635" s="91">
        <f ca="1" t="shared" si="40"/>
        <v>0</v>
      </c>
      <c r="D635" s="91">
        <f t="shared" si="38"/>
        <v>0</v>
      </c>
      <c r="E635" s="91">
        <f t="shared" si="39"/>
        <v>2023</v>
      </c>
    </row>
    <row r="636" spans="1:5" ht="12.75">
      <c r="A636" s="91" t="str">
        <f aca="true" t="shared" si="41" ref="A636:A699">clues</f>
        <v>CLUES200</v>
      </c>
      <c r="B636" s="73" t="s">
        <v>385</v>
      </c>
      <c r="C636" s="91">
        <f ca="1" t="shared" si="40"/>
        <v>0</v>
      </c>
      <c r="D636" s="91">
        <f aca="true" t="shared" si="42" ref="D636:D699">mes</f>
        <v>0</v>
      </c>
      <c r="E636" s="91">
        <f aca="true" t="shared" si="43" ref="E636:E699">anno</f>
        <v>2023</v>
      </c>
    </row>
    <row r="637" spans="1:5" ht="12.75">
      <c r="A637" s="91" t="str">
        <f t="shared" si="41"/>
        <v>CLUES200</v>
      </c>
      <c r="B637" s="73" t="s">
        <v>2491</v>
      </c>
      <c r="C637" s="91">
        <f ca="1" t="shared" si="40"/>
        <v>0</v>
      </c>
      <c r="D637" s="91">
        <f t="shared" si="42"/>
        <v>0</v>
      </c>
      <c r="E637" s="91">
        <f t="shared" si="43"/>
        <v>2023</v>
      </c>
    </row>
    <row r="638" spans="1:5" ht="12.75">
      <c r="A638" s="91" t="str">
        <f t="shared" si="41"/>
        <v>CLUES200</v>
      </c>
      <c r="B638" s="73" t="s">
        <v>386</v>
      </c>
      <c r="C638" s="91">
        <f ca="1" t="shared" si="40"/>
        <v>0</v>
      </c>
      <c r="D638" s="91">
        <f t="shared" si="42"/>
        <v>0</v>
      </c>
      <c r="E638" s="91">
        <f t="shared" si="43"/>
        <v>2023</v>
      </c>
    </row>
    <row r="639" spans="1:5" ht="12.75">
      <c r="A639" s="91" t="str">
        <f t="shared" si="41"/>
        <v>CLUES200</v>
      </c>
      <c r="B639" s="73" t="s">
        <v>2496</v>
      </c>
      <c r="C639" s="91">
        <f ca="1" t="shared" si="40"/>
        <v>0</v>
      </c>
      <c r="D639" s="91">
        <f t="shared" si="42"/>
        <v>0</v>
      </c>
      <c r="E639" s="91">
        <f t="shared" si="43"/>
        <v>2023</v>
      </c>
    </row>
    <row r="640" spans="1:5" ht="12.75">
      <c r="A640" s="91" t="str">
        <f t="shared" si="41"/>
        <v>CLUES200</v>
      </c>
      <c r="B640" s="73" t="s">
        <v>2497</v>
      </c>
      <c r="C640" s="91">
        <f ca="1" t="shared" si="44" ref="C640:C717">INDIRECT(B640)</f>
        <v>0</v>
      </c>
      <c r="D640" s="91">
        <f t="shared" si="42"/>
        <v>0</v>
      </c>
      <c r="E640" s="91">
        <f t="shared" si="43"/>
        <v>2023</v>
      </c>
    </row>
    <row r="641" spans="1:5" ht="12.75">
      <c r="A641" s="91" t="str">
        <f t="shared" si="41"/>
        <v>CLUES200</v>
      </c>
      <c r="B641" s="73" t="s">
        <v>2499</v>
      </c>
      <c r="C641" s="91">
        <f ca="1" t="shared" si="44"/>
        <v>0</v>
      </c>
      <c r="D641" s="91">
        <f t="shared" si="42"/>
        <v>0</v>
      </c>
      <c r="E641" s="91">
        <f t="shared" si="43"/>
        <v>2023</v>
      </c>
    </row>
    <row r="642" spans="1:5" ht="12.75">
      <c r="A642" s="91" t="str">
        <f t="shared" si="41"/>
        <v>CLUES200</v>
      </c>
      <c r="B642" s="73" t="s">
        <v>2501</v>
      </c>
      <c r="C642" s="91">
        <f ca="1" t="shared" si="44"/>
        <v>0</v>
      </c>
      <c r="D642" s="91">
        <f t="shared" si="42"/>
        <v>0</v>
      </c>
      <c r="E642" s="91">
        <f t="shared" si="43"/>
        <v>2023</v>
      </c>
    </row>
    <row r="643" spans="1:5" ht="12.75">
      <c r="A643" s="91" t="str">
        <f t="shared" si="41"/>
        <v>CLUES200</v>
      </c>
      <c r="B643" s="530" t="s">
        <v>2503</v>
      </c>
      <c r="C643" s="91">
        <f ca="1" t="shared" si="44"/>
        <v>0</v>
      </c>
      <c r="D643" s="91">
        <f t="shared" si="42"/>
        <v>0</v>
      </c>
      <c r="E643" s="91">
        <f t="shared" si="43"/>
        <v>2023</v>
      </c>
    </row>
    <row r="644" spans="1:5" ht="12.75">
      <c r="A644" s="91" t="str">
        <f t="shared" si="41"/>
        <v>CLUES200</v>
      </c>
      <c r="B644" s="530" t="s">
        <v>2505</v>
      </c>
      <c r="C644" s="91">
        <f ca="1" t="shared" si="44"/>
        <v>0</v>
      </c>
      <c r="D644" s="91">
        <f t="shared" si="42"/>
        <v>0</v>
      </c>
      <c r="E644" s="91">
        <f t="shared" si="43"/>
        <v>2023</v>
      </c>
    </row>
    <row r="645" spans="1:5" ht="12.75">
      <c r="A645" s="91" t="str">
        <f t="shared" si="41"/>
        <v>CLUES200</v>
      </c>
      <c r="B645" s="530" t="s">
        <v>2507</v>
      </c>
      <c r="C645" s="91">
        <f ca="1" t="shared" si="44"/>
        <v>0</v>
      </c>
      <c r="D645" s="91">
        <f t="shared" si="42"/>
        <v>0</v>
      </c>
      <c r="E645" s="91">
        <f t="shared" si="43"/>
        <v>2023</v>
      </c>
    </row>
    <row r="646" spans="1:5" ht="12.75">
      <c r="A646" s="91" t="str">
        <f t="shared" si="41"/>
        <v>CLUES200</v>
      </c>
      <c r="B646" s="530" t="s">
        <v>2509</v>
      </c>
      <c r="C646" s="91">
        <f ca="1" t="shared" si="44"/>
        <v>0</v>
      </c>
      <c r="D646" s="91">
        <f t="shared" si="42"/>
        <v>0</v>
      </c>
      <c r="E646" s="91">
        <f t="shared" si="43"/>
        <v>2023</v>
      </c>
    </row>
    <row r="647" spans="1:5" ht="12.75">
      <c r="A647" s="91" t="str">
        <f t="shared" si="41"/>
        <v>CLUES200</v>
      </c>
      <c r="B647" s="530" t="s">
        <v>2512</v>
      </c>
      <c r="C647" s="91">
        <f ca="1" t="shared" si="44"/>
        <v>0</v>
      </c>
      <c r="D647" s="91">
        <f t="shared" si="42"/>
        <v>0</v>
      </c>
      <c r="E647" s="91">
        <f t="shared" si="43"/>
        <v>2023</v>
      </c>
    </row>
    <row r="648" spans="1:5" ht="12.75">
      <c r="A648" s="91" t="str">
        <f t="shared" si="41"/>
        <v>CLUES200</v>
      </c>
      <c r="B648" s="530" t="s">
        <v>2513</v>
      </c>
      <c r="C648" s="91">
        <f ca="1" t="shared" si="44"/>
        <v>0</v>
      </c>
      <c r="D648" s="91">
        <f t="shared" si="42"/>
        <v>0</v>
      </c>
      <c r="E648" s="91">
        <f t="shared" si="43"/>
        <v>2023</v>
      </c>
    </row>
    <row r="649" spans="1:5" ht="12.75">
      <c r="A649" s="91" t="str">
        <f t="shared" si="41"/>
        <v>CLUES200</v>
      </c>
      <c r="B649" s="530" t="s">
        <v>2514</v>
      </c>
      <c r="C649" s="91">
        <f ca="1" t="shared" si="44"/>
        <v>0</v>
      </c>
      <c r="D649" s="91">
        <f t="shared" si="42"/>
        <v>0</v>
      </c>
      <c r="E649" s="91">
        <f t="shared" si="43"/>
        <v>2023</v>
      </c>
    </row>
    <row r="650" spans="1:5" ht="12.75">
      <c r="A650" s="91" t="str">
        <f t="shared" si="41"/>
        <v>CLUES200</v>
      </c>
      <c r="B650" s="530" t="s">
        <v>2515</v>
      </c>
      <c r="C650" s="91">
        <f ca="1" t="shared" si="44"/>
        <v>0</v>
      </c>
      <c r="D650" s="91">
        <f t="shared" si="42"/>
        <v>0</v>
      </c>
      <c r="E650" s="91">
        <f t="shared" si="43"/>
        <v>2023</v>
      </c>
    </row>
    <row r="651" spans="1:5" ht="12.75">
      <c r="A651" s="91" t="str">
        <f t="shared" si="41"/>
        <v>CLUES200</v>
      </c>
      <c r="B651" s="530" t="s">
        <v>2517</v>
      </c>
      <c r="C651" s="91">
        <f ca="1" t="shared" si="44"/>
        <v>0</v>
      </c>
      <c r="D651" s="91">
        <f t="shared" si="42"/>
        <v>0</v>
      </c>
      <c r="E651" s="91">
        <f t="shared" si="43"/>
        <v>2023</v>
      </c>
    </row>
    <row r="652" spans="1:5" ht="12.75">
      <c r="A652" s="91" t="str">
        <f t="shared" si="41"/>
        <v>CLUES200</v>
      </c>
      <c r="B652" s="530" t="s">
        <v>2519</v>
      </c>
      <c r="C652" s="91">
        <f ca="1" t="shared" si="44"/>
        <v>0</v>
      </c>
      <c r="D652" s="91">
        <f t="shared" si="42"/>
        <v>0</v>
      </c>
      <c r="E652" s="91">
        <f t="shared" si="43"/>
        <v>2023</v>
      </c>
    </row>
    <row r="653" spans="1:5" ht="12.75">
      <c r="A653" s="91" t="str">
        <f t="shared" si="41"/>
        <v>CLUES200</v>
      </c>
      <c r="B653" s="530" t="s">
        <v>2521</v>
      </c>
      <c r="C653" s="91">
        <f ca="1" t="shared" si="44"/>
        <v>0</v>
      </c>
      <c r="D653" s="91">
        <f t="shared" si="42"/>
        <v>0</v>
      </c>
      <c r="E653" s="91">
        <f t="shared" si="43"/>
        <v>2023</v>
      </c>
    </row>
    <row r="654" spans="1:5" ht="12.75">
      <c r="A654" s="91" t="str">
        <f t="shared" si="41"/>
        <v>CLUES200</v>
      </c>
      <c r="B654" s="530" t="s">
        <v>2523</v>
      </c>
      <c r="C654" s="91">
        <f ca="1" t="shared" si="44"/>
        <v>0</v>
      </c>
      <c r="D654" s="91">
        <f t="shared" si="42"/>
        <v>0</v>
      </c>
      <c r="E654" s="91">
        <f t="shared" si="43"/>
        <v>2023</v>
      </c>
    </row>
    <row r="655" spans="1:5" ht="12.75">
      <c r="A655" s="91" t="str">
        <f t="shared" si="41"/>
        <v>CLUES200</v>
      </c>
      <c r="B655" s="530" t="s">
        <v>2526</v>
      </c>
      <c r="C655" s="91">
        <f ca="1" t="shared" si="44"/>
        <v>0</v>
      </c>
      <c r="D655" s="91">
        <f t="shared" si="42"/>
        <v>0</v>
      </c>
      <c r="E655" s="91">
        <f t="shared" si="43"/>
        <v>2023</v>
      </c>
    </row>
    <row r="656" spans="1:5" ht="12.75">
      <c r="A656" s="91" t="str">
        <f t="shared" si="41"/>
        <v>CLUES200</v>
      </c>
      <c r="B656" s="530" t="s">
        <v>2527</v>
      </c>
      <c r="C656" s="91">
        <f ca="1" t="shared" si="44"/>
        <v>0</v>
      </c>
      <c r="D656" s="91">
        <f t="shared" si="42"/>
        <v>0</v>
      </c>
      <c r="E656" s="91">
        <f t="shared" si="43"/>
        <v>2023</v>
      </c>
    </row>
    <row r="657" spans="1:5" ht="12.75">
      <c r="A657" s="91" t="str">
        <f t="shared" si="41"/>
        <v>CLUES200</v>
      </c>
      <c r="B657" s="530" t="s">
        <v>2528</v>
      </c>
      <c r="C657" s="91">
        <f ca="1" t="shared" si="44"/>
        <v>0</v>
      </c>
      <c r="D657" s="91">
        <f t="shared" si="42"/>
        <v>0</v>
      </c>
      <c r="E657" s="91">
        <f t="shared" si="43"/>
        <v>2023</v>
      </c>
    </row>
    <row r="658" spans="1:5" ht="12.75">
      <c r="A658" s="91" t="str">
        <f t="shared" si="41"/>
        <v>CLUES200</v>
      </c>
      <c r="B658" s="530" t="s">
        <v>2529</v>
      </c>
      <c r="C658" s="91">
        <f ca="1" t="shared" si="44"/>
        <v>0</v>
      </c>
      <c r="D658" s="91">
        <f t="shared" si="42"/>
        <v>0</v>
      </c>
      <c r="E658" s="91">
        <f t="shared" si="43"/>
        <v>2023</v>
      </c>
    </row>
    <row r="659" spans="1:5" ht="12.75">
      <c r="A659" s="91" t="str">
        <f t="shared" si="41"/>
        <v>CLUES200</v>
      </c>
      <c r="B659" s="53" t="s">
        <v>2531</v>
      </c>
      <c r="C659" s="91">
        <f ca="1" t="shared" si="44"/>
        <v>0</v>
      </c>
      <c r="D659" s="91">
        <f t="shared" si="42"/>
        <v>0</v>
      </c>
      <c r="E659" s="91">
        <f t="shared" si="43"/>
        <v>2023</v>
      </c>
    </row>
    <row r="660" spans="1:5" ht="12.75">
      <c r="A660" s="91" t="str">
        <f t="shared" si="41"/>
        <v>CLUES200</v>
      </c>
      <c r="B660" s="53" t="s">
        <v>2533</v>
      </c>
      <c r="C660" s="91">
        <f ca="1" t="shared" si="44"/>
        <v>0</v>
      </c>
      <c r="D660" s="91">
        <f t="shared" si="42"/>
        <v>0</v>
      </c>
      <c r="E660" s="91">
        <f t="shared" si="43"/>
        <v>2023</v>
      </c>
    </row>
    <row r="661" spans="1:5" ht="12.75">
      <c r="A661" s="91" t="str">
        <f t="shared" si="41"/>
        <v>CLUES200</v>
      </c>
      <c r="B661" s="53" t="s">
        <v>2535</v>
      </c>
      <c r="C661" s="91">
        <f ca="1" t="shared" si="44"/>
        <v>0</v>
      </c>
      <c r="D661" s="91">
        <f t="shared" si="42"/>
        <v>0</v>
      </c>
      <c r="E661" s="91">
        <f t="shared" si="43"/>
        <v>2023</v>
      </c>
    </row>
    <row r="662" spans="1:5" ht="12.75">
      <c r="A662" s="91" t="str">
        <f t="shared" si="41"/>
        <v>CLUES200</v>
      </c>
      <c r="B662" s="53" t="s">
        <v>2537</v>
      </c>
      <c r="C662" s="91">
        <f ca="1" t="shared" si="44"/>
        <v>0</v>
      </c>
      <c r="D662" s="91">
        <f t="shared" si="42"/>
        <v>0</v>
      </c>
      <c r="E662" s="91">
        <f t="shared" si="43"/>
        <v>2023</v>
      </c>
    </row>
    <row r="663" spans="1:5" ht="12.75">
      <c r="A663" s="91" t="str">
        <f t="shared" si="41"/>
        <v>CLUES200</v>
      </c>
      <c r="B663" s="53" t="s">
        <v>2540</v>
      </c>
      <c r="C663" s="91">
        <f ca="1" t="shared" si="44"/>
        <v>0</v>
      </c>
      <c r="D663" s="91">
        <f t="shared" si="42"/>
        <v>0</v>
      </c>
      <c r="E663" s="91">
        <f t="shared" si="43"/>
        <v>2023</v>
      </c>
    </row>
    <row r="664" spans="1:5" ht="12.75">
      <c r="A664" s="91" t="str">
        <f t="shared" si="41"/>
        <v>CLUES200</v>
      </c>
      <c r="B664" s="53" t="s">
        <v>2541</v>
      </c>
      <c r="C664" s="91">
        <f ca="1" t="shared" si="44"/>
        <v>0</v>
      </c>
      <c r="D664" s="91">
        <f t="shared" si="42"/>
        <v>0</v>
      </c>
      <c r="E664" s="91">
        <f t="shared" si="43"/>
        <v>2023</v>
      </c>
    </row>
    <row r="665" spans="1:5" ht="12.75">
      <c r="A665" s="91" t="str">
        <f t="shared" si="41"/>
        <v>CLUES200</v>
      </c>
      <c r="B665" s="53" t="s">
        <v>2542</v>
      </c>
      <c r="C665" s="91">
        <f ca="1" t="shared" si="44"/>
        <v>0</v>
      </c>
      <c r="D665" s="91">
        <f t="shared" si="42"/>
        <v>0</v>
      </c>
      <c r="E665" s="91">
        <f t="shared" si="43"/>
        <v>2023</v>
      </c>
    </row>
    <row r="666" spans="1:5" ht="12.75">
      <c r="A666" s="91" t="str">
        <f t="shared" si="41"/>
        <v>CLUES200</v>
      </c>
      <c r="B666" s="53" t="s">
        <v>2543</v>
      </c>
      <c r="C666" s="91">
        <f ca="1" t="shared" si="44"/>
        <v>0</v>
      </c>
      <c r="D666" s="91">
        <f t="shared" si="42"/>
        <v>0</v>
      </c>
      <c r="E666" s="91">
        <f t="shared" si="43"/>
        <v>2023</v>
      </c>
    </row>
    <row r="667" spans="1:5" ht="12.75">
      <c r="A667" s="91" t="str">
        <f t="shared" si="41"/>
        <v>CLUES200</v>
      </c>
      <c r="B667" s="53" t="s">
        <v>2545</v>
      </c>
      <c r="C667" s="91">
        <f ca="1" t="shared" si="44"/>
        <v>0</v>
      </c>
      <c r="D667" s="91">
        <f t="shared" si="42"/>
        <v>0</v>
      </c>
      <c r="E667" s="91">
        <f t="shared" si="43"/>
        <v>2023</v>
      </c>
    </row>
    <row r="668" spans="1:5" ht="12.75">
      <c r="A668" s="91" t="str">
        <f t="shared" si="41"/>
        <v>CLUES200</v>
      </c>
      <c r="B668" s="53" t="s">
        <v>2547</v>
      </c>
      <c r="C668" s="91">
        <f ca="1" t="shared" si="44"/>
        <v>0</v>
      </c>
      <c r="D668" s="91">
        <f t="shared" si="42"/>
        <v>0</v>
      </c>
      <c r="E668" s="91">
        <f t="shared" si="43"/>
        <v>2023</v>
      </c>
    </row>
    <row r="669" spans="1:5" ht="12.75">
      <c r="A669" s="91" t="str">
        <f t="shared" si="41"/>
        <v>CLUES200</v>
      </c>
      <c r="B669" s="53" t="s">
        <v>2549</v>
      </c>
      <c r="C669" s="91">
        <f ca="1" t="shared" si="44"/>
        <v>0</v>
      </c>
      <c r="D669" s="91">
        <f t="shared" si="42"/>
        <v>0</v>
      </c>
      <c r="E669" s="91">
        <f t="shared" si="43"/>
        <v>2023</v>
      </c>
    </row>
    <row r="670" spans="1:5" ht="12.75">
      <c r="A670" s="91" t="str">
        <f t="shared" si="41"/>
        <v>CLUES200</v>
      </c>
      <c r="B670" s="53" t="s">
        <v>2551</v>
      </c>
      <c r="C670" s="91">
        <f ca="1" t="shared" si="44"/>
        <v>0</v>
      </c>
      <c r="D670" s="91">
        <f t="shared" si="42"/>
        <v>0</v>
      </c>
      <c r="E670" s="91">
        <f t="shared" si="43"/>
        <v>2023</v>
      </c>
    </row>
    <row r="671" spans="1:5" ht="12.75">
      <c r="A671" s="91" t="str">
        <f t="shared" si="41"/>
        <v>CLUES200</v>
      </c>
      <c r="B671" s="53" t="s">
        <v>2565</v>
      </c>
      <c r="C671" s="91">
        <f ca="1" t="shared" si="44"/>
        <v>0</v>
      </c>
      <c r="D671" s="91">
        <f t="shared" si="42"/>
        <v>0</v>
      </c>
      <c r="E671" s="91">
        <f t="shared" si="43"/>
        <v>2023</v>
      </c>
    </row>
    <row r="672" spans="1:5" ht="12.75">
      <c r="A672" s="91" t="str">
        <f t="shared" si="41"/>
        <v>CLUES200</v>
      </c>
      <c r="B672" s="53" t="s">
        <v>2566</v>
      </c>
      <c r="C672" s="91">
        <f ca="1" t="shared" si="44"/>
        <v>0</v>
      </c>
      <c r="D672" s="91">
        <f t="shared" si="42"/>
        <v>0</v>
      </c>
      <c r="E672" s="91">
        <f t="shared" si="43"/>
        <v>2023</v>
      </c>
    </row>
    <row r="673" spans="1:5" ht="12.75">
      <c r="A673" s="91" t="str">
        <f t="shared" si="41"/>
        <v>CLUES200</v>
      </c>
      <c r="B673" s="53" t="s">
        <v>2567</v>
      </c>
      <c r="C673" s="91">
        <f ca="1" t="shared" si="44"/>
        <v>0</v>
      </c>
      <c r="D673" s="91">
        <f t="shared" si="42"/>
        <v>0</v>
      </c>
      <c r="E673" s="91">
        <f t="shared" si="43"/>
        <v>2023</v>
      </c>
    </row>
    <row r="674" spans="1:5" ht="12.75">
      <c r="A674" s="91" t="str">
        <f t="shared" si="41"/>
        <v>CLUES200</v>
      </c>
      <c r="B674" s="53" t="s">
        <v>2568</v>
      </c>
      <c r="C674" s="91">
        <f ca="1" t="shared" si="44"/>
        <v>0</v>
      </c>
      <c r="D674" s="91">
        <f t="shared" si="42"/>
        <v>0</v>
      </c>
      <c r="E674" s="91">
        <f t="shared" si="43"/>
        <v>2023</v>
      </c>
    </row>
    <row r="675" spans="1:5" ht="12.75">
      <c r="A675" s="91" t="str">
        <f t="shared" si="41"/>
        <v>CLUES200</v>
      </c>
      <c r="B675" s="53" t="s">
        <v>2569</v>
      </c>
      <c r="C675" s="91">
        <f ca="1" t="shared" si="44"/>
        <v>0</v>
      </c>
      <c r="D675" s="91">
        <f t="shared" si="42"/>
        <v>0</v>
      </c>
      <c r="E675" s="91">
        <f t="shared" si="43"/>
        <v>2023</v>
      </c>
    </row>
    <row r="676" spans="1:5" ht="12.75">
      <c r="A676" s="91" t="str">
        <f t="shared" si="41"/>
        <v>CLUES200</v>
      </c>
      <c r="B676" s="53" t="s">
        <v>2570</v>
      </c>
      <c r="C676" s="91">
        <f ca="1" t="shared" si="44"/>
        <v>0</v>
      </c>
      <c r="D676" s="91">
        <f t="shared" si="42"/>
        <v>0</v>
      </c>
      <c r="E676" s="91">
        <f t="shared" si="43"/>
        <v>2023</v>
      </c>
    </row>
    <row r="677" spans="1:5" ht="12.75">
      <c r="A677" s="91" t="str">
        <f t="shared" si="41"/>
        <v>CLUES200</v>
      </c>
      <c r="B677" s="53" t="s">
        <v>222</v>
      </c>
      <c r="C677" s="91">
        <f ca="1" t="shared" si="44"/>
        <v>0</v>
      </c>
      <c r="D677" s="91">
        <f t="shared" si="42"/>
        <v>0</v>
      </c>
      <c r="E677" s="91">
        <f t="shared" si="43"/>
        <v>2023</v>
      </c>
    </row>
    <row r="678" spans="1:5" ht="12.75">
      <c r="A678" s="91" t="str">
        <f t="shared" si="41"/>
        <v>CLUES200</v>
      </c>
      <c r="B678" s="53" t="s">
        <v>223</v>
      </c>
      <c r="C678" s="91">
        <f ca="1" t="shared" si="44"/>
        <v>0</v>
      </c>
      <c r="D678" s="91">
        <f t="shared" si="42"/>
        <v>0</v>
      </c>
      <c r="E678" s="91">
        <f t="shared" si="43"/>
        <v>2023</v>
      </c>
    </row>
    <row r="679" spans="1:5" ht="12.75">
      <c r="A679" s="91" t="str">
        <f t="shared" si="41"/>
        <v>CLUES200</v>
      </c>
      <c r="B679" s="53" t="s">
        <v>389</v>
      </c>
      <c r="C679" s="91">
        <f ca="1" t="shared" si="44"/>
        <v>0</v>
      </c>
      <c r="D679" s="91">
        <f t="shared" si="42"/>
        <v>0</v>
      </c>
      <c r="E679" s="91">
        <f t="shared" si="43"/>
        <v>2023</v>
      </c>
    </row>
    <row r="680" spans="1:5" ht="12.75">
      <c r="A680" s="91" t="str">
        <f t="shared" si="41"/>
        <v>CLUES200</v>
      </c>
      <c r="B680" s="53" t="s">
        <v>405</v>
      </c>
      <c r="C680" s="91">
        <f ca="1" t="shared" si="44"/>
        <v>0</v>
      </c>
      <c r="D680" s="91">
        <f t="shared" si="42"/>
        <v>0</v>
      </c>
      <c r="E680" s="91">
        <f t="shared" si="43"/>
        <v>2023</v>
      </c>
    </row>
    <row r="681" spans="1:5" ht="12.75">
      <c r="A681" s="91" t="str">
        <f t="shared" si="41"/>
        <v>CLUES200</v>
      </c>
      <c r="B681" s="530" t="s">
        <v>391</v>
      </c>
      <c r="C681" s="91">
        <f ca="1" t="shared" si="44"/>
        <v>0</v>
      </c>
      <c r="D681" s="91">
        <f t="shared" si="42"/>
        <v>0</v>
      </c>
      <c r="E681" s="91">
        <f t="shared" si="43"/>
        <v>2023</v>
      </c>
    </row>
    <row r="682" spans="1:5" ht="12.75">
      <c r="A682" s="91" t="str">
        <f t="shared" si="41"/>
        <v>CLUES200</v>
      </c>
      <c r="B682" s="530" t="s">
        <v>393</v>
      </c>
      <c r="C682" s="91">
        <f ca="1" t="shared" si="44"/>
        <v>0</v>
      </c>
      <c r="D682" s="91">
        <f t="shared" si="42"/>
        <v>0</v>
      </c>
      <c r="E682" s="91">
        <f t="shared" si="43"/>
        <v>2023</v>
      </c>
    </row>
    <row r="683" spans="1:5" ht="12.75">
      <c r="A683" s="91" t="str">
        <f t="shared" si="41"/>
        <v>CLUES200</v>
      </c>
      <c r="B683" s="530" t="s">
        <v>224</v>
      </c>
      <c r="C683" s="91">
        <f ca="1" t="shared" si="44"/>
        <v>0</v>
      </c>
      <c r="D683" s="91">
        <f t="shared" si="42"/>
        <v>0</v>
      </c>
      <c r="E683" s="91">
        <f t="shared" si="43"/>
        <v>2023</v>
      </c>
    </row>
    <row r="684" spans="1:5" ht="12.75">
      <c r="A684" s="91" t="str">
        <f t="shared" si="41"/>
        <v>CLUES200</v>
      </c>
      <c r="B684" s="530" t="s">
        <v>396</v>
      </c>
      <c r="C684" s="91">
        <f ca="1" t="shared" si="44"/>
        <v>0</v>
      </c>
      <c r="D684" s="91">
        <f t="shared" si="42"/>
        <v>0</v>
      </c>
      <c r="E684" s="91">
        <f t="shared" si="43"/>
        <v>2023</v>
      </c>
    </row>
    <row r="685" spans="1:5" ht="12.75">
      <c r="A685" s="91" t="str">
        <f t="shared" si="41"/>
        <v>CLUES200</v>
      </c>
      <c r="B685" s="530" t="s">
        <v>398</v>
      </c>
      <c r="C685" s="91">
        <f ca="1" t="shared" si="44"/>
        <v>0</v>
      </c>
      <c r="D685" s="91">
        <f t="shared" si="42"/>
        <v>0</v>
      </c>
      <c r="E685" s="91">
        <f t="shared" si="43"/>
        <v>2023</v>
      </c>
    </row>
    <row r="686" spans="1:5" ht="12.75">
      <c r="A686" s="91" t="str">
        <f t="shared" si="41"/>
        <v>CLUES200</v>
      </c>
      <c r="B686" s="530" t="s">
        <v>400</v>
      </c>
      <c r="C686" s="91">
        <f ca="1" t="shared" si="44"/>
        <v>0</v>
      </c>
      <c r="D686" s="91">
        <f t="shared" si="42"/>
        <v>0</v>
      </c>
      <c r="E686" s="91">
        <f t="shared" si="43"/>
        <v>2023</v>
      </c>
    </row>
    <row r="687" spans="1:5" ht="12.75">
      <c r="A687" s="91" t="str">
        <f t="shared" si="41"/>
        <v>CLUES200</v>
      </c>
      <c r="B687" s="530" t="s">
        <v>404</v>
      </c>
      <c r="C687" s="91">
        <f ca="1" t="shared" si="44"/>
        <v>0</v>
      </c>
      <c r="D687" s="91">
        <f t="shared" si="42"/>
        <v>0</v>
      </c>
      <c r="E687" s="91">
        <f t="shared" si="43"/>
        <v>2023</v>
      </c>
    </row>
    <row r="688" spans="1:5" ht="12.75">
      <c r="A688" s="91" t="str">
        <f t="shared" si="41"/>
        <v>CLUES200</v>
      </c>
      <c r="B688" s="530" t="s">
        <v>402</v>
      </c>
      <c r="C688" s="91">
        <f ca="1" t="shared" si="44"/>
        <v>0</v>
      </c>
      <c r="D688" s="91">
        <f t="shared" si="42"/>
        <v>0</v>
      </c>
      <c r="E688" s="91">
        <f t="shared" si="43"/>
        <v>2023</v>
      </c>
    </row>
    <row r="689" spans="1:5" ht="12.75">
      <c r="A689" s="91" t="str">
        <f t="shared" si="41"/>
        <v>CLUES200</v>
      </c>
      <c r="B689" s="530" t="s">
        <v>229</v>
      </c>
      <c r="C689" s="91">
        <f ca="1" t="shared" si="44"/>
        <v>0</v>
      </c>
      <c r="D689" s="91">
        <f t="shared" si="42"/>
        <v>0</v>
      </c>
      <c r="E689" s="91">
        <f t="shared" si="43"/>
        <v>2023</v>
      </c>
    </row>
    <row r="690" spans="1:5" ht="12.75">
      <c r="A690" s="91" t="str">
        <f t="shared" si="41"/>
        <v>CLUES200</v>
      </c>
      <c r="B690" s="530" t="s">
        <v>225</v>
      </c>
      <c r="C690" s="91">
        <f ca="1" t="shared" si="44"/>
        <v>0</v>
      </c>
      <c r="D690" s="91">
        <f t="shared" si="42"/>
        <v>0</v>
      </c>
      <c r="E690" s="91">
        <f t="shared" si="43"/>
        <v>2023</v>
      </c>
    </row>
    <row r="691" spans="1:5" ht="12.75">
      <c r="A691" s="91" t="str">
        <f t="shared" si="41"/>
        <v>CLUES200</v>
      </c>
      <c r="B691" s="530" t="s">
        <v>226</v>
      </c>
      <c r="C691" s="91">
        <f ca="1" t="shared" si="44"/>
        <v>0</v>
      </c>
      <c r="D691" s="91">
        <f t="shared" si="42"/>
        <v>0</v>
      </c>
      <c r="E691" s="91">
        <f t="shared" si="43"/>
        <v>2023</v>
      </c>
    </row>
    <row r="692" spans="1:5" ht="12.75">
      <c r="A692" s="91" t="str">
        <f t="shared" si="41"/>
        <v>CLUES200</v>
      </c>
      <c r="B692" s="530" t="s">
        <v>2556</v>
      </c>
      <c r="C692" s="91">
        <f ca="1" t="shared" si="44"/>
        <v>0</v>
      </c>
      <c r="D692" s="91">
        <f t="shared" si="42"/>
        <v>0</v>
      </c>
      <c r="E692" s="91">
        <f t="shared" si="43"/>
        <v>2023</v>
      </c>
    </row>
    <row r="693" spans="1:5" ht="12.75">
      <c r="A693" s="91" t="str">
        <f t="shared" si="41"/>
        <v>CLUES200</v>
      </c>
      <c r="B693" s="530" t="s">
        <v>227</v>
      </c>
      <c r="C693" s="91">
        <f ca="1" t="shared" si="44"/>
        <v>0</v>
      </c>
      <c r="D693" s="91">
        <f t="shared" si="42"/>
        <v>0</v>
      </c>
      <c r="E693" s="91">
        <f t="shared" si="43"/>
        <v>2023</v>
      </c>
    </row>
    <row r="694" spans="1:5" ht="12.75">
      <c r="A694" s="91" t="str">
        <f t="shared" si="41"/>
        <v>CLUES200</v>
      </c>
      <c r="B694" s="530" t="s">
        <v>198</v>
      </c>
      <c r="C694" s="91">
        <f ca="1" t="shared" si="44"/>
        <v>0</v>
      </c>
      <c r="D694" s="91">
        <f t="shared" si="42"/>
        <v>0</v>
      </c>
      <c r="E694" s="91">
        <f t="shared" si="43"/>
        <v>2023</v>
      </c>
    </row>
    <row r="695" spans="1:5" ht="12.75">
      <c r="A695" s="91" t="str">
        <f t="shared" si="41"/>
        <v>CLUES200</v>
      </c>
      <c r="B695" s="530" t="s">
        <v>200</v>
      </c>
      <c r="C695" s="91">
        <f ca="1" t="shared" si="44"/>
        <v>0</v>
      </c>
      <c r="D695" s="91">
        <f t="shared" si="42"/>
        <v>0</v>
      </c>
      <c r="E695" s="91">
        <f t="shared" si="43"/>
        <v>2023</v>
      </c>
    </row>
    <row r="696" spans="1:5" ht="12.75">
      <c r="A696" s="91" t="str">
        <f t="shared" si="41"/>
        <v>CLUES200</v>
      </c>
      <c r="B696" s="530" t="s">
        <v>339</v>
      </c>
      <c r="C696" s="91">
        <f ca="1" t="shared" si="44"/>
        <v>0</v>
      </c>
      <c r="D696" s="91">
        <f t="shared" si="42"/>
        <v>0</v>
      </c>
      <c r="E696" s="91">
        <f t="shared" si="43"/>
        <v>2023</v>
      </c>
    </row>
    <row r="697" spans="1:5" ht="12.75">
      <c r="A697" s="91" t="str">
        <f t="shared" si="41"/>
        <v>CLUES200</v>
      </c>
      <c r="B697" s="530" t="s">
        <v>340</v>
      </c>
      <c r="C697" s="91">
        <f ca="1" t="shared" si="44"/>
        <v>0</v>
      </c>
      <c r="D697" s="91">
        <f t="shared" si="42"/>
        <v>0</v>
      </c>
      <c r="E697" s="91">
        <f t="shared" si="43"/>
        <v>2023</v>
      </c>
    </row>
    <row r="698" spans="1:5" ht="12.75">
      <c r="A698" s="91" t="str">
        <f t="shared" si="41"/>
        <v>CLUES200</v>
      </c>
      <c r="B698" s="530" t="s">
        <v>495</v>
      </c>
      <c r="C698" s="91">
        <f ca="1" t="shared" si="44"/>
        <v>0</v>
      </c>
      <c r="D698" s="91">
        <f t="shared" si="42"/>
        <v>0</v>
      </c>
      <c r="E698" s="91">
        <f t="shared" si="43"/>
        <v>2023</v>
      </c>
    </row>
    <row r="699" spans="1:5" ht="12.75">
      <c r="A699" s="91" t="str">
        <f t="shared" si="41"/>
        <v>CLUES200</v>
      </c>
      <c r="B699" s="530" t="s">
        <v>496</v>
      </c>
      <c r="C699" s="91">
        <f ca="1" t="shared" si="44"/>
        <v>0</v>
      </c>
      <c r="D699" s="91">
        <f t="shared" si="42"/>
        <v>0</v>
      </c>
      <c r="E699" s="91">
        <f t="shared" si="43"/>
        <v>2023</v>
      </c>
    </row>
    <row r="700" spans="1:5" ht="12.75">
      <c r="A700" s="91" t="str">
        <f aca="true" t="shared" si="45" ref="A700:A763">clues</f>
        <v>CLUES200</v>
      </c>
      <c r="B700" s="530" t="s">
        <v>497</v>
      </c>
      <c r="C700" s="91">
        <f ca="1" t="shared" si="44"/>
        <v>0</v>
      </c>
      <c r="D700" s="91">
        <f aca="true" t="shared" si="46" ref="D700:D794">mes</f>
        <v>0</v>
      </c>
      <c r="E700" s="91">
        <f aca="true" t="shared" si="47" ref="E700:E794">anno</f>
        <v>2023</v>
      </c>
    </row>
    <row r="701" spans="1:5" ht="12.75">
      <c r="A701" s="91" t="str">
        <f t="shared" si="45"/>
        <v>CLUES200</v>
      </c>
      <c r="B701" s="530" t="s">
        <v>365</v>
      </c>
      <c r="C701" s="91">
        <f ca="1" t="shared" si="44"/>
        <v>0</v>
      </c>
      <c r="D701" s="91">
        <f t="shared" si="46"/>
        <v>0</v>
      </c>
      <c r="E701" s="91">
        <f t="shared" si="47"/>
        <v>2023</v>
      </c>
    </row>
    <row r="702" spans="1:5" ht="12.75">
      <c r="A702" s="91" t="str">
        <f t="shared" si="45"/>
        <v>CLUES200</v>
      </c>
      <c r="B702" s="530" t="s">
        <v>600</v>
      </c>
      <c r="C702" s="91">
        <f ca="1" t="shared" si="44"/>
        <v>0</v>
      </c>
      <c r="D702" s="91">
        <f t="shared" si="46"/>
        <v>0</v>
      </c>
      <c r="E702" s="91">
        <f t="shared" si="47"/>
        <v>2023</v>
      </c>
    </row>
    <row r="703" spans="1:5" ht="12.75">
      <c r="A703" s="91" t="str">
        <f t="shared" si="45"/>
        <v>CLUES200</v>
      </c>
      <c r="B703" s="530" t="s">
        <v>601</v>
      </c>
      <c r="C703" s="91">
        <f ca="1" t="shared" si="48" ref="C703:C716">INDIRECT(B703)</f>
        <v>0</v>
      </c>
      <c r="D703" s="91">
        <f t="shared" si="46"/>
        <v>0</v>
      </c>
      <c r="E703" s="91">
        <f t="shared" si="47"/>
        <v>2023</v>
      </c>
    </row>
    <row r="704" spans="1:5" ht="12.75">
      <c r="A704" s="91" t="str">
        <f t="shared" si="45"/>
        <v>CLUES200</v>
      </c>
      <c r="B704" s="530" t="s">
        <v>603</v>
      </c>
      <c r="C704" s="91">
        <f ca="1" t="shared" si="48"/>
        <v>0</v>
      </c>
      <c r="D704" s="91">
        <f t="shared" si="46"/>
        <v>0</v>
      </c>
      <c r="E704" s="91">
        <f t="shared" si="47"/>
        <v>2023</v>
      </c>
    </row>
    <row r="705" spans="1:5" ht="12.75">
      <c r="A705" s="91" t="str">
        <f t="shared" si="45"/>
        <v>CLUES200</v>
      </c>
      <c r="B705" s="530" t="s">
        <v>604</v>
      </c>
      <c r="C705" s="91">
        <f ca="1" t="shared" si="48"/>
        <v>0</v>
      </c>
      <c r="D705" s="91">
        <f t="shared" si="46"/>
        <v>0</v>
      </c>
      <c r="E705" s="91">
        <f t="shared" si="47"/>
        <v>2023</v>
      </c>
    </row>
    <row r="706" spans="1:5" ht="12.75">
      <c r="A706" s="91" t="str">
        <f t="shared" si="45"/>
        <v>CLUES200</v>
      </c>
      <c r="B706" s="530" t="s">
        <v>605</v>
      </c>
      <c r="C706" s="91">
        <f ca="1" t="shared" si="48"/>
        <v>0</v>
      </c>
      <c r="D706" s="91">
        <f t="shared" si="46"/>
        <v>0</v>
      </c>
      <c r="E706" s="91">
        <f t="shared" si="47"/>
        <v>2023</v>
      </c>
    </row>
    <row r="707" spans="1:5" ht="12.75">
      <c r="A707" s="91" t="str">
        <f t="shared" si="45"/>
        <v>CLUES200</v>
      </c>
      <c r="B707" s="530" t="s">
        <v>609</v>
      </c>
      <c r="C707" s="91">
        <f ca="1" t="shared" si="48"/>
        <v>0</v>
      </c>
      <c r="D707" s="91">
        <f t="shared" si="46"/>
        <v>0</v>
      </c>
      <c r="E707" s="91">
        <f t="shared" si="47"/>
        <v>2023</v>
      </c>
    </row>
    <row r="708" spans="1:5" ht="12.75">
      <c r="A708" s="91" t="str">
        <f t="shared" si="45"/>
        <v>CLUES200</v>
      </c>
      <c r="B708" s="530" t="s">
        <v>621</v>
      </c>
      <c r="C708" s="91">
        <f ca="1" t="shared" si="48"/>
        <v>0</v>
      </c>
      <c r="D708" s="91">
        <f t="shared" si="46"/>
        <v>0</v>
      </c>
      <c r="E708" s="91">
        <f t="shared" si="47"/>
        <v>2023</v>
      </c>
    </row>
    <row r="709" spans="1:5" ht="12.75">
      <c r="A709" s="91" t="str">
        <f t="shared" si="45"/>
        <v>CLUES200</v>
      </c>
      <c r="B709" s="530" t="s">
        <v>622</v>
      </c>
      <c r="C709" s="91">
        <f ca="1" t="shared" si="48"/>
        <v>0</v>
      </c>
      <c r="D709" s="91">
        <f t="shared" si="46"/>
        <v>0</v>
      </c>
      <c r="E709" s="91">
        <f t="shared" si="47"/>
        <v>2023</v>
      </c>
    </row>
    <row r="710" spans="1:5" ht="12.75">
      <c r="A710" s="91" t="str">
        <f t="shared" si="45"/>
        <v>CLUES200</v>
      </c>
      <c r="B710" s="530" t="s">
        <v>606</v>
      </c>
      <c r="C710" s="91">
        <f ca="1" t="shared" si="48"/>
        <v>0</v>
      </c>
      <c r="D710" s="91">
        <f t="shared" si="46"/>
        <v>0</v>
      </c>
      <c r="E710" s="91">
        <f t="shared" si="47"/>
        <v>2023</v>
      </c>
    </row>
    <row r="711" spans="1:5" ht="12.75">
      <c r="A711" s="91" t="str">
        <f t="shared" si="45"/>
        <v>CLUES200</v>
      </c>
      <c r="B711" s="530" t="s">
        <v>607</v>
      </c>
      <c r="C711" s="91">
        <f ca="1" t="shared" si="48"/>
        <v>0</v>
      </c>
      <c r="D711" s="91">
        <f t="shared" si="46"/>
        <v>0</v>
      </c>
      <c r="E711" s="91">
        <f t="shared" si="47"/>
        <v>2023</v>
      </c>
    </row>
    <row r="712" spans="1:5" ht="12.75">
      <c r="A712" s="91" t="str">
        <f t="shared" si="45"/>
        <v>CLUES200</v>
      </c>
      <c r="B712" s="530" t="s">
        <v>608</v>
      </c>
      <c r="C712" s="91">
        <f ca="1" t="shared" si="48"/>
        <v>0</v>
      </c>
      <c r="D712" s="91">
        <f t="shared" si="46"/>
        <v>0</v>
      </c>
      <c r="E712" s="91">
        <f t="shared" si="47"/>
        <v>2023</v>
      </c>
    </row>
    <row r="713" spans="1:5" ht="12.75">
      <c r="A713" s="91" t="str">
        <f t="shared" si="45"/>
        <v>CLUES200</v>
      </c>
      <c r="B713" s="530" t="s">
        <v>623</v>
      </c>
      <c r="C713" s="91">
        <f ca="1" t="shared" si="48"/>
        <v>0</v>
      </c>
      <c r="D713" s="91">
        <f t="shared" si="46"/>
        <v>0</v>
      </c>
      <c r="E713" s="91">
        <f t="shared" si="47"/>
        <v>2023</v>
      </c>
    </row>
    <row r="714" spans="1:5" ht="12.75">
      <c r="A714" s="91" t="str">
        <f t="shared" si="45"/>
        <v>CLUES200</v>
      </c>
      <c r="B714" s="53" t="s">
        <v>611</v>
      </c>
      <c r="C714" s="91">
        <f ca="1" t="shared" si="48"/>
        <v>0</v>
      </c>
      <c r="D714" s="91">
        <f t="shared" si="46"/>
        <v>0</v>
      </c>
      <c r="E714" s="91">
        <f t="shared" si="47"/>
        <v>2023</v>
      </c>
    </row>
    <row r="715" spans="1:5" ht="12.75">
      <c r="A715" s="91" t="str">
        <f t="shared" si="45"/>
        <v>CLUES200</v>
      </c>
      <c r="B715" s="53" t="s">
        <v>1508</v>
      </c>
      <c r="C715" s="91">
        <f ca="1" t="shared" si="48"/>
        <v>0</v>
      </c>
      <c r="D715" s="91">
        <f t="shared" si="46"/>
        <v>0</v>
      </c>
      <c r="E715" s="91">
        <f t="shared" si="47"/>
        <v>2023</v>
      </c>
    </row>
    <row r="716" spans="1:5" ht="12.75">
      <c r="A716" s="91" t="str">
        <f t="shared" si="45"/>
        <v>CLUES200</v>
      </c>
      <c r="B716" s="53" t="s">
        <v>251</v>
      </c>
      <c r="C716" s="91">
        <f ca="1" t="shared" si="48"/>
        <v>0</v>
      </c>
      <c r="D716" s="91">
        <f t="shared" si="46"/>
        <v>0</v>
      </c>
      <c r="E716" s="91">
        <f t="shared" si="47"/>
        <v>2023</v>
      </c>
    </row>
    <row r="717" spans="1:5" ht="12.75">
      <c r="A717" s="91" t="str">
        <f t="shared" si="45"/>
        <v>CLUES200</v>
      </c>
      <c r="B717" s="53" t="s">
        <v>254</v>
      </c>
      <c r="C717" s="91">
        <f ca="1" t="shared" si="44"/>
        <v>0</v>
      </c>
      <c r="D717" s="91">
        <f t="shared" si="46"/>
        <v>0</v>
      </c>
      <c r="E717" s="91">
        <f t="shared" si="47"/>
        <v>2023</v>
      </c>
    </row>
    <row r="718" spans="1:5" ht="12.75">
      <c r="A718" s="91" t="str">
        <f t="shared" si="45"/>
        <v>CLUES200</v>
      </c>
      <c r="B718" s="53" t="s">
        <v>255</v>
      </c>
      <c r="C718" s="91">
        <f ca="1" t="shared" si="49" ref="C718:C796">INDIRECT(B718)</f>
        <v>0</v>
      </c>
      <c r="D718" s="91">
        <f t="shared" si="46"/>
        <v>0</v>
      </c>
      <c r="E718" s="91">
        <f t="shared" si="47"/>
        <v>2023</v>
      </c>
    </row>
    <row r="719" spans="1:5" ht="12.75">
      <c r="A719" s="91" t="str">
        <f t="shared" si="45"/>
        <v>CLUES200</v>
      </c>
      <c r="B719" s="53" t="s">
        <v>258</v>
      </c>
      <c r="C719" s="91">
        <f ca="1" t="shared" si="49"/>
        <v>0</v>
      </c>
      <c r="D719" s="91">
        <f t="shared" si="46"/>
        <v>0</v>
      </c>
      <c r="E719" s="91">
        <f t="shared" si="47"/>
        <v>2023</v>
      </c>
    </row>
    <row r="720" spans="1:5" ht="12.75">
      <c r="A720" s="91" t="str">
        <f t="shared" si="45"/>
        <v>CLUES200</v>
      </c>
      <c r="B720" s="53" t="s">
        <v>262</v>
      </c>
      <c r="C720" s="91">
        <f ca="1" t="shared" si="49"/>
        <v>0</v>
      </c>
      <c r="D720" s="91">
        <f t="shared" si="46"/>
        <v>0</v>
      </c>
      <c r="E720" s="91">
        <f t="shared" si="47"/>
        <v>2023</v>
      </c>
    </row>
    <row r="721" spans="1:5" ht="12.75">
      <c r="A721" s="91" t="str">
        <f t="shared" si="45"/>
        <v>CLUES200</v>
      </c>
      <c r="B721" s="53" t="s">
        <v>265</v>
      </c>
      <c r="C721" s="91">
        <f ca="1" t="shared" si="49"/>
        <v>0</v>
      </c>
      <c r="D721" s="91">
        <f t="shared" si="46"/>
        <v>0</v>
      </c>
      <c r="E721" s="91">
        <f t="shared" si="47"/>
        <v>2023</v>
      </c>
    </row>
    <row r="722" spans="1:5" ht="12.75">
      <c r="A722" s="91" t="str">
        <f t="shared" si="45"/>
        <v>CLUES200</v>
      </c>
      <c r="B722" s="530" t="s">
        <v>269</v>
      </c>
      <c r="C722" s="91">
        <f ca="1" t="shared" si="49"/>
        <v>0</v>
      </c>
      <c r="D722" s="91">
        <f t="shared" si="46"/>
        <v>0</v>
      </c>
      <c r="E722" s="91">
        <f t="shared" si="47"/>
        <v>2023</v>
      </c>
    </row>
    <row r="723" spans="1:5" ht="12.75">
      <c r="A723" s="91" t="str">
        <f t="shared" si="45"/>
        <v>CLUES200</v>
      </c>
      <c r="B723" s="530" t="s">
        <v>271</v>
      </c>
      <c r="C723" s="91">
        <f ca="1" t="shared" si="49"/>
        <v>0</v>
      </c>
      <c r="D723" s="91">
        <f t="shared" si="46"/>
        <v>0</v>
      </c>
      <c r="E723" s="91">
        <f t="shared" si="47"/>
        <v>2023</v>
      </c>
    </row>
    <row r="724" spans="1:5" ht="12.75">
      <c r="A724" s="91" t="str">
        <f t="shared" si="45"/>
        <v>CLUES200</v>
      </c>
      <c r="B724" s="530" t="s">
        <v>273</v>
      </c>
      <c r="C724" s="91">
        <f ca="1" t="shared" si="49"/>
        <v>0</v>
      </c>
      <c r="D724" s="91">
        <f t="shared" si="46"/>
        <v>0</v>
      </c>
      <c r="E724" s="91">
        <f t="shared" si="47"/>
        <v>2023</v>
      </c>
    </row>
    <row r="725" spans="1:5" ht="12.75">
      <c r="A725" s="91" t="str">
        <f t="shared" si="45"/>
        <v>CLUES200</v>
      </c>
      <c r="B725" s="530" t="s">
        <v>274</v>
      </c>
      <c r="C725" s="91">
        <f ca="1" t="shared" si="49"/>
        <v>0</v>
      </c>
      <c r="D725" s="91">
        <f t="shared" si="46"/>
        <v>0</v>
      </c>
      <c r="E725" s="91">
        <f t="shared" si="47"/>
        <v>2023</v>
      </c>
    </row>
    <row r="726" spans="1:5" ht="12.75">
      <c r="A726" s="91" t="str">
        <f t="shared" si="45"/>
        <v>CLUES200</v>
      </c>
      <c r="B726" s="530" t="s">
        <v>277</v>
      </c>
      <c r="C726" s="91">
        <f ca="1" t="shared" si="49"/>
        <v>0</v>
      </c>
      <c r="D726" s="91">
        <f t="shared" si="46"/>
        <v>0</v>
      </c>
      <c r="E726" s="91">
        <f t="shared" si="47"/>
        <v>2023</v>
      </c>
    </row>
    <row r="727" spans="1:5" ht="12.75">
      <c r="A727" s="91" t="str">
        <f t="shared" si="45"/>
        <v>CLUES200</v>
      </c>
      <c r="B727" s="530" t="s">
        <v>279</v>
      </c>
      <c r="C727" s="91">
        <f ca="1" t="shared" si="49"/>
        <v>0</v>
      </c>
      <c r="D727" s="91">
        <f t="shared" si="46"/>
        <v>0</v>
      </c>
      <c r="E727" s="91">
        <f t="shared" si="47"/>
        <v>2023</v>
      </c>
    </row>
    <row r="728" spans="1:5" ht="12.75">
      <c r="A728" s="91" t="str">
        <f t="shared" si="45"/>
        <v>CLUES200</v>
      </c>
      <c r="B728" s="530" t="s">
        <v>283</v>
      </c>
      <c r="C728" s="91">
        <f ca="1" t="shared" si="49"/>
        <v>0</v>
      </c>
      <c r="D728" s="91">
        <f t="shared" si="46"/>
        <v>0</v>
      </c>
      <c r="E728" s="91">
        <f t="shared" si="47"/>
        <v>2023</v>
      </c>
    </row>
    <row r="729" spans="1:5" ht="12.75">
      <c r="A729" s="91" t="str">
        <f t="shared" si="45"/>
        <v>CLUES200</v>
      </c>
      <c r="B729" s="530" t="s">
        <v>285</v>
      </c>
      <c r="C729" s="91">
        <f ca="1" t="shared" si="49"/>
        <v>0</v>
      </c>
      <c r="D729" s="91">
        <f t="shared" si="46"/>
        <v>0</v>
      </c>
      <c r="E729" s="91">
        <f t="shared" si="47"/>
        <v>2023</v>
      </c>
    </row>
    <row r="730" spans="1:5" ht="12.75">
      <c r="A730" s="91" t="str">
        <f t="shared" si="45"/>
        <v>CLUES200</v>
      </c>
      <c r="B730" s="530" t="s">
        <v>287</v>
      </c>
      <c r="C730" s="91">
        <f ca="1" t="shared" si="49"/>
        <v>0</v>
      </c>
      <c r="D730" s="91">
        <f t="shared" si="46"/>
        <v>0</v>
      </c>
      <c r="E730" s="91">
        <f t="shared" si="47"/>
        <v>2023</v>
      </c>
    </row>
    <row r="731" spans="1:5" ht="12.75">
      <c r="A731" s="91" t="str">
        <f t="shared" si="45"/>
        <v>CLUES200</v>
      </c>
      <c r="B731" s="530" t="s">
        <v>292</v>
      </c>
      <c r="C731" s="91">
        <f ca="1" t="shared" si="49"/>
        <v>0</v>
      </c>
      <c r="D731" s="91">
        <f t="shared" si="46"/>
        <v>0</v>
      </c>
      <c r="E731" s="91">
        <f t="shared" si="47"/>
        <v>2023</v>
      </c>
    </row>
    <row r="732" spans="1:5" ht="12.75">
      <c r="A732" s="91" t="str">
        <f t="shared" si="45"/>
        <v>CLUES200</v>
      </c>
      <c r="B732" s="530" t="s">
        <v>294</v>
      </c>
      <c r="C732" s="91">
        <f ca="1" t="shared" si="49"/>
        <v>0</v>
      </c>
      <c r="D732" s="91">
        <f t="shared" si="46"/>
        <v>0</v>
      </c>
      <c r="E732" s="91">
        <f t="shared" si="47"/>
        <v>2023</v>
      </c>
    </row>
    <row r="733" spans="1:5" ht="12.75">
      <c r="A733" s="91" t="str">
        <f t="shared" si="45"/>
        <v>CLUES200</v>
      </c>
      <c r="B733" s="530" t="s">
        <v>296</v>
      </c>
      <c r="C733" s="91">
        <f ca="1" t="shared" si="49"/>
        <v>0</v>
      </c>
      <c r="D733" s="91">
        <f t="shared" si="46"/>
        <v>0</v>
      </c>
      <c r="E733" s="91">
        <f t="shared" si="47"/>
        <v>2023</v>
      </c>
    </row>
    <row r="734" spans="1:5" ht="12.75">
      <c r="A734" s="91" t="str">
        <f t="shared" si="45"/>
        <v>CLUES200</v>
      </c>
      <c r="B734" s="73" t="s">
        <v>297</v>
      </c>
      <c r="C734" s="91">
        <f ca="1" t="shared" si="49"/>
        <v>0</v>
      </c>
      <c r="D734" s="91">
        <f t="shared" si="46"/>
        <v>0</v>
      </c>
      <c r="E734" s="91">
        <f t="shared" si="47"/>
        <v>2023</v>
      </c>
    </row>
    <row r="735" spans="1:5" ht="12.75">
      <c r="A735" s="91" t="str">
        <f t="shared" si="45"/>
        <v>CLUES200</v>
      </c>
      <c r="B735" s="73" t="s">
        <v>298</v>
      </c>
      <c r="C735" s="91">
        <f ca="1" t="shared" si="49"/>
        <v>0</v>
      </c>
      <c r="D735" s="91">
        <f t="shared" si="46"/>
        <v>0</v>
      </c>
      <c r="E735" s="91">
        <f t="shared" si="47"/>
        <v>2023</v>
      </c>
    </row>
    <row r="736" spans="1:5" ht="12.75">
      <c r="A736" s="91" t="str">
        <f t="shared" si="45"/>
        <v>CLUES200</v>
      </c>
      <c r="B736" s="73" t="s">
        <v>299</v>
      </c>
      <c r="C736" s="91">
        <f ca="1" t="shared" si="49"/>
        <v>0</v>
      </c>
      <c r="D736" s="91">
        <f t="shared" si="46"/>
        <v>0</v>
      </c>
      <c r="E736" s="91">
        <f t="shared" si="47"/>
        <v>2023</v>
      </c>
    </row>
    <row r="737" spans="1:5" ht="12.75">
      <c r="A737" s="91" t="str">
        <f t="shared" si="45"/>
        <v>CLUES200</v>
      </c>
      <c r="B737" s="73" t="s">
        <v>303</v>
      </c>
      <c r="C737" s="91">
        <f ca="1" t="shared" si="49"/>
        <v>0</v>
      </c>
      <c r="D737" s="91">
        <f t="shared" si="46"/>
        <v>0</v>
      </c>
      <c r="E737" s="91">
        <f t="shared" si="47"/>
        <v>2023</v>
      </c>
    </row>
    <row r="738" spans="1:5" ht="12.75">
      <c r="A738" s="91" t="str">
        <f t="shared" si="45"/>
        <v>CLUES200</v>
      </c>
      <c r="B738" s="73" t="s">
        <v>305</v>
      </c>
      <c r="C738" s="91">
        <f ca="1" t="shared" si="49"/>
        <v>0</v>
      </c>
      <c r="D738" s="91">
        <f t="shared" si="46"/>
        <v>0</v>
      </c>
      <c r="E738" s="91">
        <f t="shared" si="47"/>
        <v>2023</v>
      </c>
    </row>
    <row r="739" spans="1:5" ht="12.75">
      <c r="A739" s="91" t="str">
        <f t="shared" si="45"/>
        <v>CLUES200</v>
      </c>
      <c r="B739" s="73" t="s">
        <v>306</v>
      </c>
      <c r="C739" s="91">
        <f ca="1" t="shared" si="49"/>
        <v>0</v>
      </c>
      <c r="D739" s="91">
        <f t="shared" si="46"/>
        <v>0</v>
      </c>
      <c r="E739" s="91">
        <f t="shared" si="47"/>
        <v>2023</v>
      </c>
    </row>
    <row r="740" spans="1:5" ht="12.75">
      <c r="A740" s="91" t="str">
        <f t="shared" si="45"/>
        <v>CLUES200</v>
      </c>
      <c r="B740" s="73" t="s">
        <v>307</v>
      </c>
      <c r="C740" s="91">
        <f ca="1" t="shared" si="49"/>
        <v>0</v>
      </c>
      <c r="D740" s="91">
        <f t="shared" si="46"/>
        <v>0</v>
      </c>
      <c r="E740" s="91">
        <f t="shared" si="47"/>
        <v>2023</v>
      </c>
    </row>
    <row r="741" spans="1:5" ht="12.75">
      <c r="A741" s="91" t="str">
        <f t="shared" si="45"/>
        <v>CLUES200</v>
      </c>
      <c r="B741" s="73" t="s">
        <v>233</v>
      </c>
      <c r="C741" s="91">
        <f ca="1" t="shared" si="49"/>
        <v>0</v>
      </c>
      <c r="D741" s="91">
        <f t="shared" si="46"/>
        <v>0</v>
      </c>
      <c r="E741" s="91">
        <f t="shared" si="47"/>
        <v>2023</v>
      </c>
    </row>
    <row r="742" spans="1:5" ht="12.75">
      <c r="A742" s="91" t="str">
        <f t="shared" si="45"/>
        <v>CLUES200</v>
      </c>
      <c r="B742" s="73" t="s">
        <v>235</v>
      </c>
      <c r="C742" s="91">
        <f ca="1" t="shared" si="49"/>
        <v>0</v>
      </c>
      <c r="D742" s="91">
        <f t="shared" si="46"/>
        <v>0</v>
      </c>
      <c r="E742" s="91">
        <f t="shared" si="47"/>
        <v>2023</v>
      </c>
    </row>
    <row r="743" spans="1:5" ht="12.75">
      <c r="A743" s="91" t="str">
        <f t="shared" si="45"/>
        <v>CLUES200</v>
      </c>
      <c r="B743" s="73" t="s">
        <v>238</v>
      </c>
      <c r="C743" s="91">
        <f ca="1" t="shared" si="49"/>
        <v>0</v>
      </c>
      <c r="D743" s="91">
        <f t="shared" si="46"/>
        <v>0</v>
      </c>
      <c r="E743" s="91">
        <f t="shared" si="47"/>
        <v>2023</v>
      </c>
    </row>
    <row r="744" spans="1:5" ht="12.75">
      <c r="A744" s="91" t="str">
        <f t="shared" si="45"/>
        <v>CLUES200</v>
      </c>
      <c r="B744" s="73" t="s">
        <v>239</v>
      </c>
      <c r="C744" s="91">
        <f ca="1" t="shared" si="49"/>
        <v>0</v>
      </c>
      <c r="D744" s="91">
        <f t="shared" si="46"/>
        <v>0</v>
      </c>
      <c r="E744" s="91">
        <f t="shared" si="47"/>
        <v>2023</v>
      </c>
    </row>
    <row r="745" spans="1:5" ht="12.75">
      <c r="A745" s="91" t="str">
        <f t="shared" si="45"/>
        <v>CLUES200</v>
      </c>
      <c r="B745" s="73" t="s">
        <v>241</v>
      </c>
      <c r="C745" s="91">
        <f ca="1" t="shared" si="49"/>
        <v>0</v>
      </c>
      <c r="D745" s="91">
        <f t="shared" si="46"/>
        <v>0</v>
      </c>
      <c r="E745" s="91">
        <f t="shared" si="47"/>
        <v>2023</v>
      </c>
    </row>
    <row r="746" spans="1:5" ht="12.75">
      <c r="A746" s="91" t="str">
        <f t="shared" si="45"/>
        <v>CLUES200</v>
      </c>
      <c r="B746" s="73" t="s">
        <v>242</v>
      </c>
      <c r="C746" s="91">
        <f ca="1" t="shared" si="49"/>
        <v>0</v>
      </c>
      <c r="D746" s="91">
        <f t="shared" si="46"/>
        <v>0</v>
      </c>
      <c r="E746" s="91">
        <f t="shared" si="47"/>
        <v>2023</v>
      </c>
    </row>
    <row r="747" spans="1:5" ht="12.75">
      <c r="A747" s="91" t="str">
        <f t="shared" si="45"/>
        <v>CLUES200</v>
      </c>
      <c r="B747" s="73" t="s">
        <v>243</v>
      </c>
      <c r="C747" s="91">
        <f ca="1" t="shared" si="49"/>
        <v>0</v>
      </c>
      <c r="D747" s="91">
        <f t="shared" si="46"/>
        <v>0</v>
      </c>
      <c r="E747" s="91">
        <f t="shared" si="47"/>
        <v>2023</v>
      </c>
    </row>
    <row r="748" spans="1:5" ht="12.75">
      <c r="A748" s="91" t="str">
        <f t="shared" si="45"/>
        <v>CLUES200</v>
      </c>
      <c r="B748" s="73" t="s">
        <v>244</v>
      </c>
      <c r="C748" s="91">
        <f ca="1" t="shared" si="49"/>
        <v>0</v>
      </c>
      <c r="D748" s="91">
        <f t="shared" si="46"/>
        <v>0</v>
      </c>
      <c r="E748" s="91">
        <f t="shared" si="47"/>
        <v>2023</v>
      </c>
    </row>
    <row r="749" spans="1:5" ht="12.75">
      <c r="A749" s="91" t="str">
        <f t="shared" si="45"/>
        <v>CLUES200</v>
      </c>
      <c r="B749" s="73" t="s">
        <v>1733</v>
      </c>
      <c r="C749" s="91">
        <f ca="1" t="shared" si="49"/>
        <v>0</v>
      </c>
      <c r="D749" s="91">
        <f t="shared" si="46"/>
        <v>0</v>
      </c>
      <c r="E749" s="91">
        <f t="shared" si="47"/>
        <v>2023</v>
      </c>
    </row>
    <row r="750" spans="1:5" ht="12.75">
      <c r="A750" s="91" t="str">
        <f t="shared" si="45"/>
        <v>CLUES200</v>
      </c>
      <c r="B750" s="73" t="s">
        <v>1734</v>
      </c>
      <c r="C750" s="91">
        <f ca="1" t="shared" si="49"/>
        <v>0</v>
      </c>
      <c r="D750" s="91">
        <f t="shared" si="46"/>
        <v>0</v>
      </c>
      <c r="E750" s="91">
        <f t="shared" si="47"/>
        <v>2023</v>
      </c>
    </row>
    <row r="751" spans="1:5" ht="12.75">
      <c r="A751" s="91" t="str">
        <f t="shared" si="45"/>
        <v>CLUES200</v>
      </c>
      <c r="B751" s="73" t="s">
        <v>245</v>
      </c>
      <c r="C751" s="91">
        <f ca="1" t="shared" si="49"/>
        <v>0</v>
      </c>
      <c r="D751" s="91">
        <f t="shared" si="46"/>
        <v>0</v>
      </c>
      <c r="E751" s="91">
        <f t="shared" si="47"/>
        <v>2023</v>
      </c>
    </row>
    <row r="752" spans="1:5" ht="12.75">
      <c r="A752" s="91" t="str">
        <f t="shared" si="45"/>
        <v>CLUES200</v>
      </c>
      <c r="B752" s="73" t="s">
        <v>247</v>
      </c>
      <c r="C752" s="91">
        <f ca="1" t="shared" si="49"/>
        <v>0</v>
      </c>
      <c r="D752" s="91">
        <f t="shared" si="46"/>
        <v>0</v>
      </c>
      <c r="E752" s="91">
        <f t="shared" si="47"/>
        <v>2023</v>
      </c>
    </row>
    <row r="753" spans="1:5" ht="12.75">
      <c r="A753" s="91" t="str">
        <f t="shared" si="45"/>
        <v>CLUES200</v>
      </c>
      <c r="B753" s="73" t="s">
        <v>682</v>
      </c>
      <c r="C753" s="91">
        <f ca="1" t="shared" si="49"/>
        <v>0</v>
      </c>
      <c r="D753" s="91">
        <f t="shared" si="46"/>
        <v>0</v>
      </c>
      <c r="E753" s="91">
        <f t="shared" si="47"/>
        <v>2023</v>
      </c>
    </row>
    <row r="754" spans="1:5" ht="12.75">
      <c r="A754" s="91" t="str">
        <f t="shared" si="45"/>
        <v>CLUES200</v>
      </c>
      <c r="B754" s="73" t="s">
        <v>683</v>
      </c>
      <c r="C754" s="91">
        <f ca="1" t="shared" si="49"/>
        <v>0</v>
      </c>
      <c r="D754" s="91">
        <f t="shared" si="46"/>
        <v>0</v>
      </c>
      <c r="E754" s="91">
        <f t="shared" si="47"/>
        <v>2023</v>
      </c>
    </row>
    <row r="755" spans="1:5" ht="12.75">
      <c r="A755" s="91" t="str">
        <f t="shared" si="45"/>
        <v>CLUES200</v>
      </c>
      <c r="B755" s="73" t="s">
        <v>684</v>
      </c>
      <c r="C755" s="91">
        <f ca="1" t="shared" si="49"/>
        <v>0</v>
      </c>
      <c r="D755" s="91">
        <f t="shared" si="46"/>
        <v>0</v>
      </c>
      <c r="E755" s="91">
        <f t="shared" si="47"/>
        <v>2023</v>
      </c>
    </row>
    <row r="756" spans="1:5" ht="12.75">
      <c r="A756" s="91" t="str">
        <f t="shared" si="45"/>
        <v>CLUES200</v>
      </c>
      <c r="B756" s="73" t="s">
        <v>685</v>
      </c>
      <c r="C756" s="91">
        <f ca="1" t="shared" si="49"/>
        <v>0</v>
      </c>
      <c r="D756" s="91">
        <f t="shared" si="46"/>
        <v>0</v>
      </c>
      <c r="E756" s="91">
        <f t="shared" si="47"/>
        <v>2023</v>
      </c>
    </row>
    <row r="757" spans="1:5" ht="12.75">
      <c r="A757" s="91" t="str">
        <f t="shared" si="45"/>
        <v>CLUES200</v>
      </c>
      <c r="B757" s="73" t="s">
        <v>2193</v>
      </c>
      <c r="C757" s="91">
        <f ca="1" t="shared" si="49"/>
        <v>0</v>
      </c>
      <c r="D757" s="91">
        <f t="shared" si="46"/>
        <v>0</v>
      </c>
      <c r="E757" s="91">
        <f t="shared" si="47"/>
        <v>2023</v>
      </c>
    </row>
    <row r="758" spans="1:5" ht="12.75">
      <c r="A758" s="91" t="str">
        <f t="shared" si="45"/>
        <v>CLUES200</v>
      </c>
      <c r="B758" s="73" t="s">
        <v>2194</v>
      </c>
      <c r="C758" s="91">
        <f ca="1" t="shared" si="49"/>
        <v>0</v>
      </c>
      <c r="D758" s="91">
        <f t="shared" si="46"/>
        <v>0</v>
      </c>
      <c r="E758" s="91">
        <f t="shared" si="47"/>
        <v>2023</v>
      </c>
    </row>
    <row r="759" spans="1:5" ht="12.75">
      <c r="A759" s="91" t="str">
        <f t="shared" si="45"/>
        <v>CLUES200</v>
      </c>
      <c r="B759" s="73" t="s">
        <v>1741</v>
      </c>
      <c r="C759" s="91">
        <f ca="1" t="shared" si="49"/>
        <v>0</v>
      </c>
      <c r="D759" s="91">
        <f t="shared" si="46"/>
        <v>0</v>
      </c>
      <c r="E759" s="91">
        <f t="shared" si="47"/>
        <v>2023</v>
      </c>
    </row>
    <row r="760" spans="1:5" ht="12.75">
      <c r="A760" s="91" t="str">
        <f t="shared" si="45"/>
        <v>CLUES200</v>
      </c>
      <c r="B760" s="73" t="s">
        <v>1742</v>
      </c>
      <c r="C760" s="91">
        <f ca="1" t="shared" si="49"/>
        <v>0</v>
      </c>
      <c r="D760" s="91">
        <f t="shared" si="46"/>
        <v>0</v>
      </c>
      <c r="E760" s="91">
        <f t="shared" si="47"/>
        <v>2023</v>
      </c>
    </row>
    <row r="761" spans="1:5" ht="12.75">
      <c r="A761" s="91" t="str">
        <f t="shared" si="45"/>
        <v>CLUES200</v>
      </c>
      <c r="B761" s="73" t="s">
        <v>1744</v>
      </c>
      <c r="C761" s="91">
        <f ca="1" t="shared" si="49"/>
        <v>0</v>
      </c>
      <c r="D761" s="91">
        <f t="shared" si="46"/>
        <v>0</v>
      </c>
      <c r="E761" s="91">
        <f t="shared" si="47"/>
        <v>2023</v>
      </c>
    </row>
    <row r="762" spans="1:5" ht="12.75">
      <c r="A762" s="91" t="str">
        <f t="shared" si="45"/>
        <v>CLUES200</v>
      </c>
      <c r="B762" s="73" t="s">
        <v>1745</v>
      </c>
      <c r="C762" s="91">
        <f ca="1" t="shared" si="49"/>
        <v>0</v>
      </c>
      <c r="D762" s="91">
        <f t="shared" si="46"/>
        <v>0</v>
      </c>
      <c r="E762" s="91">
        <f t="shared" si="47"/>
        <v>2023</v>
      </c>
    </row>
    <row r="763" spans="1:5" ht="12.75">
      <c r="A763" s="91" t="str">
        <f t="shared" si="45"/>
        <v>CLUES200</v>
      </c>
      <c r="B763" s="73" t="s">
        <v>1747</v>
      </c>
      <c r="C763" s="91">
        <f ca="1" t="shared" si="49"/>
        <v>0</v>
      </c>
      <c r="D763" s="91">
        <f t="shared" si="46"/>
        <v>0</v>
      </c>
      <c r="E763" s="91">
        <f t="shared" si="47"/>
        <v>2023</v>
      </c>
    </row>
    <row r="764" spans="1:5" ht="12.75">
      <c r="A764" s="91" t="str">
        <f aca="true" t="shared" si="50" ref="A764:A820">clues</f>
        <v>CLUES200</v>
      </c>
      <c r="B764" s="73" t="s">
        <v>1748</v>
      </c>
      <c r="C764" s="91">
        <f ca="1" t="shared" si="49"/>
        <v>0</v>
      </c>
      <c r="D764" s="91">
        <f t="shared" si="46"/>
        <v>0</v>
      </c>
      <c r="E764" s="91">
        <f t="shared" si="47"/>
        <v>2023</v>
      </c>
    </row>
    <row r="765" spans="1:5" ht="12.75">
      <c r="A765" s="91" t="str">
        <f t="shared" si="50"/>
        <v>CLUES200</v>
      </c>
      <c r="B765" s="73" t="s">
        <v>1750</v>
      </c>
      <c r="C765" s="91">
        <f ca="1" t="shared" si="49"/>
        <v>0</v>
      </c>
      <c r="D765" s="91">
        <f t="shared" si="46"/>
        <v>0</v>
      </c>
      <c r="E765" s="91">
        <f t="shared" si="47"/>
        <v>2023</v>
      </c>
    </row>
    <row r="766" spans="1:5" ht="12.75">
      <c r="A766" s="91" t="str">
        <f t="shared" si="50"/>
        <v>CLUES200</v>
      </c>
      <c r="B766" s="73" t="s">
        <v>1751</v>
      </c>
      <c r="C766" s="91">
        <f ca="1" t="shared" si="49"/>
        <v>0</v>
      </c>
      <c r="D766" s="91">
        <f t="shared" si="46"/>
        <v>0</v>
      </c>
      <c r="E766" s="91">
        <f t="shared" si="47"/>
        <v>2023</v>
      </c>
    </row>
    <row r="767" spans="1:5" ht="12.75">
      <c r="A767" s="91" t="str">
        <f t="shared" si="50"/>
        <v>CLUES200</v>
      </c>
      <c r="B767" s="73" t="s">
        <v>1753</v>
      </c>
      <c r="C767" s="91">
        <f ca="1" t="shared" si="49"/>
        <v>0</v>
      </c>
      <c r="D767" s="91">
        <f t="shared" si="46"/>
        <v>0</v>
      </c>
      <c r="E767" s="91">
        <f t="shared" si="47"/>
        <v>2023</v>
      </c>
    </row>
    <row r="768" spans="1:5" ht="12.75">
      <c r="A768" s="91" t="str">
        <f t="shared" si="50"/>
        <v>CLUES200</v>
      </c>
      <c r="B768" s="73" t="s">
        <v>1755</v>
      </c>
      <c r="C768" s="91">
        <f ca="1" t="shared" si="49"/>
        <v>0</v>
      </c>
      <c r="D768" s="91">
        <f t="shared" si="46"/>
        <v>0</v>
      </c>
      <c r="E768" s="91">
        <f t="shared" si="47"/>
        <v>2023</v>
      </c>
    </row>
    <row r="769" spans="1:5" ht="12.75">
      <c r="A769" s="91" t="str">
        <f t="shared" si="50"/>
        <v>CLUES200</v>
      </c>
      <c r="B769" s="73" t="s">
        <v>2571</v>
      </c>
      <c r="C769" s="91">
        <f ca="1" t="shared" si="49"/>
        <v>0</v>
      </c>
      <c r="D769" s="91">
        <f t="shared" si="46"/>
        <v>0</v>
      </c>
      <c r="E769" s="91">
        <f t="shared" si="47"/>
        <v>2023</v>
      </c>
    </row>
    <row r="770" spans="1:5" ht="12.75">
      <c r="A770" s="91" t="str">
        <f t="shared" si="50"/>
        <v>CLUES200</v>
      </c>
      <c r="B770" s="73" t="s">
        <v>2572</v>
      </c>
      <c r="C770" s="91">
        <f ca="1" t="shared" si="49"/>
        <v>0</v>
      </c>
      <c r="D770" s="91">
        <f t="shared" si="46"/>
        <v>0</v>
      </c>
      <c r="E770" s="91">
        <f t="shared" si="47"/>
        <v>2023</v>
      </c>
    </row>
    <row r="771" spans="1:5" ht="12.75">
      <c r="A771" s="91" t="str">
        <f t="shared" si="50"/>
        <v>CLUES200</v>
      </c>
      <c r="B771" s="531" t="s">
        <v>252</v>
      </c>
      <c r="C771" s="91">
        <f ca="1" t="shared" si="49"/>
        <v>0</v>
      </c>
      <c r="D771" s="91">
        <f t="shared" si="46"/>
        <v>0</v>
      </c>
      <c r="E771" s="91">
        <f t="shared" si="47"/>
        <v>2023</v>
      </c>
    </row>
    <row r="772" spans="1:5" ht="12.75">
      <c r="A772" s="91" t="str">
        <f t="shared" si="50"/>
        <v>CLUES200</v>
      </c>
      <c r="B772" s="531" t="s">
        <v>2576</v>
      </c>
      <c r="C772" s="91">
        <f ca="1" t="shared" si="49"/>
        <v>0</v>
      </c>
      <c r="D772" s="91">
        <f t="shared" si="46"/>
        <v>0</v>
      </c>
      <c r="E772" s="91">
        <f t="shared" si="47"/>
        <v>2023</v>
      </c>
    </row>
    <row r="773" spans="1:5" ht="12.75">
      <c r="A773" s="91" t="str">
        <f t="shared" si="50"/>
        <v>CLUES200</v>
      </c>
      <c r="B773" s="531" t="s">
        <v>2577</v>
      </c>
      <c r="C773" s="91">
        <f ca="1" t="shared" si="49"/>
        <v>0</v>
      </c>
      <c r="D773" s="91">
        <f t="shared" si="46"/>
        <v>0</v>
      </c>
      <c r="E773" s="91">
        <f t="shared" si="47"/>
        <v>2023</v>
      </c>
    </row>
    <row r="774" spans="1:5" ht="12.75">
      <c r="A774" s="91" t="str">
        <f t="shared" si="50"/>
        <v>CLUES200</v>
      </c>
      <c r="B774" s="531" t="s">
        <v>2578</v>
      </c>
      <c r="C774" s="91">
        <f ca="1" t="shared" si="49"/>
        <v>0</v>
      </c>
      <c r="D774" s="91">
        <f t="shared" si="46"/>
        <v>0</v>
      </c>
      <c r="E774" s="91">
        <f t="shared" si="47"/>
        <v>2023</v>
      </c>
    </row>
    <row r="775" spans="1:5" ht="12.75">
      <c r="A775" s="91" t="str">
        <f t="shared" si="50"/>
        <v>CLUES200</v>
      </c>
      <c r="B775" s="531" t="s">
        <v>2579</v>
      </c>
      <c r="C775" s="91">
        <f ca="1" t="shared" si="49"/>
        <v>0</v>
      </c>
      <c r="D775" s="91">
        <f t="shared" si="46"/>
        <v>0</v>
      </c>
      <c r="E775" s="91">
        <f t="shared" si="47"/>
        <v>2023</v>
      </c>
    </row>
    <row r="776" spans="1:5" ht="12.75">
      <c r="A776" s="91" t="str">
        <f t="shared" si="50"/>
        <v>CLUES200</v>
      </c>
      <c r="B776" s="531" t="s">
        <v>2580</v>
      </c>
      <c r="C776" s="91">
        <f ca="1" t="shared" si="49"/>
        <v>0</v>
      </c>
      <c r="D776" s="91">
        <f t="shared" si="46"/>
        <v>0</v>
      </c>
      <c r="E776" s="91">
        <f t="shared" si="47"/>
        <v>2023</v>
      </c>
    </row>
    <row r="777" spans="1:5" ht="12.75">
      <c r="A777" s="91" t="str">
        <f t="shared" si="50"/>
        <v>CLUES200</v>
      </c>
      <c r="B777" s="531" t="s">
        <v>256</v>
      </c>
      <c r="C777" s="91">
        <f ca="1" t="shared" si="49"/>
        <v>0</v>
      </c>
      <c r="D777" s="91">
        <f t="shared" si="46"/>
        <v>0</v>
      </c>
      <c r="E777" s="91">
        <f t="shared" si="47"/>
        <v>2023</v>
      </c>
    </row>
    <row r="778" spans="1:5" ht="12.75">
      <c r="A778" s="91" t="str">
        <f t="shared" si="50"/>
        <v>CLUES200</v>
      </c>
      <c r="B778" s="531" t="s">
        <v>259</v>
      </c>
      <c r="C778" s="91">
        <f ca="1" t="shared" si="49"/>
        <v>0</v>
      </c>
      <c r="D778" s="91">
        <f t="shared" si="46"/>
        <v>0</v>
      </c>
      <c r="E778" s="91">
        <f t="shared" si="47"/>
        <v>2023</v>
      </c>
    </row>
    <row r="779" spans="1:5" ht="12.75">
      <c r="A779" s="91" t="str">
        <f t="shared" si="50"/>
        <v>CLUES200</v>
      </c>
      <c r="B779" s="531" t="s">
        <v>264</v>
      </c>
      <c r="C779" s="91">
        <f ca="1" t="shared" si="49"/>
        <v>0</v>
      </c>
      <c r="D779" s="91">
        <f t="shared" si="46"/>
        <v>0</v>
      </c>
      <c r="E779" s="91">
        <f t="shared" si="47"/>
        <v>2023</v>
      </c>
    </row>
    <row r="780" spans="1:5" ht="12.75">
      <c r="A780" s="91" t="str">
        <f t="shared" si="50"/>
        <v>CLUES200</v>
      </c>
      <c r="B780" s="531" t="s">
        <v>267</v>
      </c>
      <c r="C780" s="91">
        <f ca="1" t="shared" si="49"/>
        <v>0</v>
      </c>
      <c r="D780" s="91">
        <f t="shared" si="46"/>
        <v>0</v>
      </c>
      <c r="E780" s="91">
        <f t="shared" si="47"/>
        <v>2023</v>
      </c>
    </row>
    <row r="781" spans="1:5" ht="12.75">
      <c r="A781" s="91" t="str">
        <f t="shared" si="50"/>
        <v>CLUES200</v>
      </c>
      <c r="B781" s="531" t="s">
        <v>275</v>
      </c>
      <c r="C781" s="91">
        <f ca="1" t="shared" si="49"/>
        <v>0</v>
      </c>
      <c r="D781" s="91">
        <f t="shared" si="46"/>
        <v>0</v>
      </c>
      <c r="E781" s="91">
        <f t="shared" si="47"/>
        <v>2023</v>
      </c>
    </row>
    <row r="782" spans="1:5" ht="12.75">
      <c r="A782" s="91" t="str">
        <f t="shared" si="50"/>
        <v>CLUES200</v>
      </c>
      <c r="B782" s="531" t="s">
        <v>278</v>
      </c>
      <c r="C782" s="91">
        <f ca="1" t="shared" si="49"/>
        <v>0</v>
      </c>
      <c r="D782" s="91">
        <f t="shared" si="46"/>
        <v>0</v>
      </c>
      <c r="E782" s="91">
        <f t="shared" si="47"/>
        <v>2023</v>
      </c>
    </row>
    <row r="783" spans="1:5" ht="12.75">
      <c r="A783" s="91" t="str">
        <f t="shared" si="50"/>
        <v>CLUES200</v>
      </c>
      <c r="B783" s="531" t="s">
        <v>280</v>
      </c>
      <c r="C783" s="91">
        <f ca="1" t="shared" si="49"/>
        <v>0</v>
      </c>
      <c r="D783" s="91">
        <f t="shared" si="46"/>
        <v>0</v>
      </c>
      <c r="E783" s="91">
        <f t="shared" si="47"/>
        <v>2023</v>
      </c>
    </row>
    <row r="784" spans="1:5" ht="12.75">
      <c r="A784" s="91" t="str">
        <f t="shared" si="50"/>
        <v>CLUES200</v>
      </c>
      <c r="B784" s="531" t="s">
        <v>284</v>
      </c>
      <c r="C784" s="91">
        <f ca="1" t="shared" si="49"/>
        <v>0</v>
      </c>
      <c r="D784" s="91">
        <f t="shared" si="46"/>
        <v>0</v>
      </c>
      <c r="E784" s="91">
        <f t="shared" si="47"/>
        <v>2023</v>
      </c>
    </row>
    <row r="785" spans="1:5" ht="12.75">
      <c r="A785" s="91" t="str">
        <f t="shared" si="50"/>
        <v>CLUES200</v>
      </c>
      <c r="B785" s="531" t="s">
        <v>286</v>
      </c>
      <c r="C785" s="91">
        <f ca="1" t="shared" si="49"/>
        <v>0</v>
      </c>
      <c r="D785" s="91">
        <f t="shared" si="46"/>
        <v>0</v>
      </c>
      <c r="E785" s="91">
        <f t="shared" si="47"/>
        <v>2023</v>
      </c>
    </row>
    <row r="786" spans="1:5" ht="12.75">
      <c r="A786" s="91" t="str">
        <f t="shared" si="50"/>
        <v>CLUES200</v>
      </c>
      <c r="B786" s="531" t="s">
        <v>289</v>
      </c>
      <c r="C786" s="91">
        <f ca="1" t="shared" si="49"/>
        <v>0</v>
      </c>
      <c r="D786" s="91">
        <f t="shared" si="46"/>
        <v>0</v>
      </c>
      <c r="E786" s="91">
        <f t="shared" si="47"/>
        <v>2023</v>
      </c>
    </row>
    <row r="787" spans="1:5" ht="12.75">
      <c r="A787" s="91" t="str">
        <f t="shared" si="50"/>
        <v>CLUES200</v>
      </c>
      <c r="B787" s="531" t="s">
        <v>301</v>
      </c>
      <c r="C787" s="91">
        <f ca="1" t="shared" si="49"/>
        <v>0</v>
      </c>
      <c r="D787" s="91">
        <f t="shared" si="46"/>
        <v>0</v>
      </c>
      <c r="E787" s="91">
        <f t="shared" si="47"/>
        <v>2023</v>
      </c>
    </row>
    <row r="788" spans="1:5" ht="12.75">
      <c r="A788" s="91" t="str">
        <f t="shared" si="50"/>
        <v>CLUES200</v>
      </c>
      <c r="B788" s="531" t="s">
        <v>304</v>
      </c>
      <c r="C788" s="91">
        <f ca="1" t="shared" si="49"/>
        <v>0</v>
      </c>
      <c r="D788" s="91">
        <f t="shared" si="46"/>
        <v>0</v>
      </c>
      <c r="E788" s="91">
        <f t="shared" si="47"/>
        <v>2023</v>
      </c>
    </row>
    <row r="789" spans="1:5" ht="12.75">
      <c r="A789" s="91" t="str">
        <f t="shared" si="50"/>
        <v>CLUES200</v>
      </c>
      <c r="B789" s="531" t="s">
        <v>2581</v>
      </c>
      <c r="C789" s="91">
        <f ca="1" t="shared" si="49"/>
        <v>0</v>
      </c>
      <c r="D789" s="91">
        <f t="shared" si="46"/>
        <v>0</v>
      </c>
      <c r="E789" s="91">
        <f t="shared" si="47"/>
        <v>2023</v>
      </c>
    </row>
    <row r="790" spans="1:5" ht="12.75">
      <c r="A790" s="91" t="str">
        <f t="shared" si="50"/>
        <v>CLUES200</v>
      </c>
      <c r="B790" s="532" t="s">
        <v>2583</v>
      </c>
      <c r="C790" s="91">
        <f ca="1" t="shared" si="49"/>
        <v>0</v>
      </c>
      <c r="D790" s="91">
        <f t="shared" si="46"/>
        <v>0</v>
      </c>
      <c r="E790" s="91">
        <f t="shared" si="47"/>
        <v>2023</v>
      </c>
    </row>
    <row r="791" spans="1:5" ht="12.75">
      <c r="A791" s="91" t="str">
        <f t="shared" si="50"/>
        <v>CLUES200</v>
      </c>
      <c r="B791" s="531" t="s">
        <v>216</v>
      </c>
      <c r="C791" s="91">
        <f ca="1" t="shared" si="49"/>
        <v>0</v>
      </c>
      <c r="D791" s="91">
        <f t="shared" si="46"/>
        <v>0</v>
      </c>
      <c r="E791" s="91">
        <f t="shared" si="47"/>
        <v>2023</v>
      </c>
    </row>
    <row r="792" spans="1:5" ht="12.75">
      <c r="A792" s="91" t="str">
        <f t="shared" si="50"/>
        <v>CLUES200</v>
      </c>
      <c r="B792" s="532" t="s">
        <v>217</v>
      </c>
      <c r="C792" s="91">
        <f ca="1" t="shared" si="49"/>
        <v>0</v>
      </c>
      <c r="D792" s="91">
        <f t="shared" si="46"/>
        <v>0</v>
      </c>
      <c r="E792" s="91">
        <f t="shared" si="47"/>
        <v>2023</v>
      </c>
    </row>
    <row r="793" spans="1:5" ht="12.75">
      <c r="A793" s="91" t="str">
        <f t="shared" si="50"/>
        <v>CLUES200</v>
      </c>
      <c r="B793" s="531" t="s">
        <v>2586</v>
      </c>
      <c r="C793" s="91">
        <f ca="1" t="shared" si="49"/>
        <v>0</v>
      </c>
      <c r="D793" s="91">
        <f t="shared" si="46"/>
        <v>0</v>
      </c>
      <c r="E793" s="91">
        <f t="shared" si="47"/>
        <v>2023</v>
      </c>
    </row>
    <row r="794" spans="1:5" ht="12.75">
      <c r="A794" s="91" t="str">
        <f t="shared" si="50"/>
        <v>CLUES200</v>
      </c>
      <c r="B794" s="531" t="s">
        <v>429</v>
      </c>
      <c r="C794" s="91">
        <f ca="1" t="shared" si="49"/>
        <v>0</v>
      </c>
      <c r="D794" s="91">
        <f t="shared" si="46"/>
        <v>0</v>
      </c>
      <c r="E794" s="91">
        <f t="shared" si="47"/>
        <v>2023</v>
      </c>
    </row>
    <row r="795" spans="1:5" ht="12.75">
      <c r="A795" s="91" t="str">
        <f t="shared" si="50"/>
        <v>CLUES200</v>
      </c>
      <c r="B795" s="531" t="s">
        <v>2587</v>
      </c>
      <c r="C795" s="91">
        <f ca="1" t="shared" si="49"/>
        <v>0</v>
      </c>
      <c r="D795" s="91">
        <f aca="true" t="shared" si="51" ref="D795:D841">mes</f>
        <v>0</v>
      </c>
      <c r="E795" s="91">
        <f aca="true" t="shared" si="52" ref="E795:E841">anno</f>
        <v>2023</v>
      </c>
    </row>
    <row r="796" spans="1:5" ht="12.75">
      <c r="A796" s="91" t="str">
        <f t="shared" si="50"/>
        <v>CLUES200</v>
      </c>
      <c r="B796" s="531" t="s">
        <v>2588</v>
      </c>
      <c r="C796" s="91">
        <f ca="1" t="shared" si="49"/>
        <v>0</v>
      </c>
      <c r="D796" s="91">
        <f t="shared" si="51"/>
        <v>0</v>
      </c>
      <c r="E796" s="91">
        <f t="shared" si="52"/>
        <v>2023</v>
      </c>
    </row>
    <row r="797" spans="1:5" ht="12.75">
      <c r="A797" s="91" t="str">
        <f t="shared" si="50"/>
        <v>CLUES200</v>
      </c>
      <c r="B797" s="531" t="s">
        <v>2589</v>
      </c>
      <c r="C797" s="91">
        <f ca="1" t="shared" si="53" ref="C797:C803">INDIRECT(B797)</f>
        <v>0</v>
      </c>
      <c r="D797" s="91">
        <f t="shared" si="51"/>
        <v>0</v>
      </c>
      <c r="E797" s="91">
        <f t="shared" si="52"/>
        <v>2023</v>
      </c>
    </row>
    <row r="798" spans="1:5" ht="12.75">
      <c r="A798" s="91" t="str">
        <f t="shared" si="50"/>
        <v>CLUES200</v>
      </c>
      <c r="B798" s="531" t="s">
        <v>2590</v>
      </c>
      <c r="C798" s="91">
        <f ca="1" t="shared" si="53"/>
        <v>0</v>
      </c>
      <c r="D798" s="91">
        <f t="shared" si="51"/>
        <v>0</v>
      </c>
      <c r="E798" s="91">
        <f t="shared" si="52"/>
        <v>2023</v>
      </c>
    </row>
    <row r="799" spans="1:5" ht="12.75">
      <c r="A799" s="91" t="str">
        <f t="shared" si="50"/>
        <v>CLUES200</v>
      </c>
      <c r="B799" s="531" t="s">
        <v>2591</v>
      </c>
      <c r="C799" s="91">
        <f ca="1" t="shared" si="53"/>
        <v>0</v>
      </c>
      <c r="D799" s="91">
        <f t="shared" si="51"/>
        <v>0</v>
      </c>
      <c r="E799" s="91">
        <f t="shared" si="52"/>
        <v>2023</v>
      </c>
    </row>
    <row r="800" spans="1:5" ht="12.75">
      <c r="A800" s="91" t="str">
        <f t="shared" si="50"/>
        <v>CLUES200</v>
      </c>
      <c r="B800" s="533" t="s">
        <v>2592</v>
      </c>
      <c r="C800" s="91">
        <f ca="1" t="shared" si="53"/>
        <v>0</v>
      </c>
      <c r="D800" s="91">
        <f t="shared" si="51"/>
        <v>0</v>
      </c>
      <c r="E800" s="91">
        <f t="shared" si="52"/>
        <v>2023</v>
      </c>
    </row>
    <row r="801" spans="1:5" ht="12.75">
      <c r="A801" s="91" t="str">
        <f t="shared" si="50"/>
        <v>CLUES200</v>
      </c>
      <c r="B801" s="533" t="s">
        <v>2373</v>
      </c>
      <c r="C801" s="91">
        <f ca="1" t="shared" si="53"/>
        <v>0</v>
      </c>
      <c r="D801" s="91">
        <f t="shared" si="51"/>
        <v>0</v>
      </c>
      <c r="E801" s="91">
        <f t="shared" si="52"/>
        <v>2023</v>
      </c>
    </row>
    <row r="802" spans="1:5" ht="12.75">
      <c r="A802" s="91" t="str">
        <f t="shared" si="50"/>
        <v>CLUES200</v>
      </c>
      <c r="B802" s="533" t="s">
        <v>2375</v>
      </c>
      <c r="C802" s="91">
        <f ca="1" t="shared" si="53"/>
        <v>0</v>
      </c>
      <c r="D802" s="91">
        <f t="shared" si="51"/>
        <v>0</v>
      </c>
      <c r="E802" s="91">
        <f t="shared" si="52"/>
        <v>2023</v>
      </c>
    </row>
    <row r="803" spans="1:5" ht="12.75">
      <c r="A803" s="91" t="str">
        <f t="shared" si="50"/>
        <v>CLUES200</v>
      </c>
      <c r="B803" s="533" t="s">
        <v>2377</v>
      </c>
      <c r="C803" s="91">
        <f ca="1" t="shared" si="53"/>
        <v>0</v>
      </c>
      <c r="D803" s="91">
        <f t="shared" si="51"/>
        <v>0</v>
      </c>
      <c r="E803" s="91">
        <f t="shared" si="52"/>
        <v>2023</v>
      </c>
    </row>
    <row r="804" spans="1:5" ht="12.75">
      <c r="A804" s="91" t="str">
        <f t="shared" si="50"/>
        <v>CLUES200</v>
      </c>
      <c r="B804" s="533" t="s">
        <v>2379</v>
      </c>
      <c r="C804" s="91">
        <f ca="1" t="shared" si="54" ref="C804:C845">INDIRECT(B804)</f>
        <v>0</v>
      </c>
      <c r="D804" s="91">
        <f t="shared" si="51"/>
        <v>0</v>
      </c>
      <c r="E804" s="91">
        <f t="shared" si="52"/>
        <v>2023</v>
      </c>
    </row>
    <row r="805" spans="1:5" ht="12.75">
      <c r="A805" s="91" t="str">
        <f t="shared" si="50"/>
        <v>CLUES200</v>
      </c>
      <c r="B805" s="531" t="s">
        <v>2593</v>
      </c>
      <c r="C805" s="91">
        <f ca="1" t="shared" si="54"/>
        <v>0</v>
      </c>
      <c r="D805" s="91">
        <f t="shared" si="51"/>
        <v>0</v>
      </c>
      <c r="E805" s="91">
        <f t="shared" si="52"/>
        <v>2023</v>
      </c>
    </row>
    <row r="806" spans="1:5" ht="12.75">
      <c r="A806" s="91" t="str">
        <f t="shared" si="50"/>
        <v>CLUES200</v>
      </c>
      <c r="B806" s="531" t="s">
        <v>2595</v>
      </c>
      <c r="C806" s="91">
        <f ca="1" t="shared" si="54"/>
        <v>0</v>
      </c>
      <c r="D806" s="91">
        <f t="shared" si="51"/>
        <v>0</v>
      </c>
      <c r="E806" s="91">
        <f t="shared" si="52"/>
        <v>2023</v>
      </c>
    </row>
    <row r="807" spans="1:5" ht="12.75">
      <c r="A807" s="91" t="str">
        <f t="shared" si="50"/>
        <v>CLUES200</v>
      </c>
      <c r="B807" s="531" t="s">
        <v>2596</v>
      </c>
      <c r="C807" s="91">
        <f ca="1" t="shared" si="54"/>
        <v>0</v>
      </c>
      <c r="D807" s="91">
        <f t="shared" si="51"/>
        <v>0</v>
      </c>
      <c r="E807" s="91">
        <f t="shared" si="52"/>
        <v>2023</v>
      </c>
    </row>
    <row r="808" spans="1:5" ht="12.75">
      <c r="A808" s="91" t="str">
        <f t="shared" si="50"/>
        <v>CLUES200</v>
      </c>
      <c r="B808" s="534" t="s">
        <v>2597</v>
      </c>
      <c r="C808" s="91">
        <f ca="1" t="shared" si="54"/>
        <v>0</v>
      </c>
      <c r="D808" s="91">
        <f t="shared" si="51"/>
        <v>0</v>
      </c>
      <c r="E808" s="91">
        <f t="shared" si="52"/>
        <v>2023</v>
      </c>
    </row>
    <row r="809" spans="1:5" ht="12.75">
      <c r="A809" s="91" t="str">
        <f t="shared" si="50"/>
        <v>CLUES200</v>
      </c>
      <c r="B809" s="531" t="s">
        <v>430</v>
      </c>
      <c r="C809" s="91">
        <f ca="1" t="shared" si="54"/>
        <v>0</v>
      </c>
      <c r="D809" s="91">
        <f t="shared" si="51"/>
        <v>0</v>
      </c>
      <c r="E809" s="91">
        <f t="shared" si="52"/>
        <v>2023</v>
      </c>
    </row>
    <row r="810" spans="1:5" ht="12.75">
      <c r="A810" s="91" t="str">
        <f t="shared" si="50"/>
        <v>CLUES200</v>
      </c>
      <c r="B810" s="531" t="s">
        <v>431</v>
      </c>
      <c r="C810" s="91">
        <f ca="1" t="shared" si="54"/>
        <v>0</v>
      </c>
      <c r="D810" s="91">
        <f t="shared" si="51"/>
        <v>0</v>
      </c>
      <c r="E810" s="91">
        <f t="shared" si="52"/>
        <v>2023</v>
      </c>
    </row>
    <row r="811" spans="1:5" ht="12.75">
      <c r="A811" s="91" t="str">
        <f t="shared" si="50"/>
        <v>CLUES200</v>
      </c>
      <c r="B811" s="531" t="s">
        <v>2599</v>
      </c>
      <c r="C811" s="91">
        <f ca="1" t="shared" si="54"/>
        <v>0</v>
      </c>
      <c r="D811" s="91">
        <f t="shared" si="51"/>
        <v>0</v>
      </c>
      <c r="E811" s="91">
        <f t="shared" si="52"/>
        <v>2023</v>
      </c>
    </row>
    <row r="812" spans="1:5" ht="12.75">
      <c r="A812" s="91" t="str">
        <f t="shared" si="50"/>
        <v>CLUES200</v>
      </c>
      <c r="B812" s="531" t="s">
        <v>2601</v>
      </c>
      <c r="C812" s="91">
        <f ca="1" t="shared" si="54"/>
        <v>0</v>
      </c>
      <c r="D812" s="91">
        <f t="shared" si="51"/>
        <v>0</v>
      </c>
      <c r="E812" s="91">
        <f t="shared" si="52"/>
        <v>2023</v>
      </c>
    </row>
    <row r="813" spans="1:5" ht="12.75">
      <c r="A813" s="91" t="str">
        <f t="shared" si="50"/>
        <v>CLUES200</v>
      </c>
      <c r="B813" s="532" t="s">
        <v>2603</v>
      </c>
      <c r="C813" s="91">
        <f ca="1" t="shared" si="54"/>
        <v>0</v>
      </c>
      <c r="D813" s="91">
        <f t="shared" si="51"/>
        <v>0</v>
      </c>
      <c r="E813" s="91">
        <f t="shared" si="52"/>
        <v>2023</v>
      </c>
    </row>
    <row r="814" spans="1:5" ht="12.75">
      <c r="A814" s="91" t="str">
        <f t="shared" si="50"/>
        <v>CLUES200</v>
      </c>
      <c r="B814" s="531" t="s">
        <v>2606</v>
      </c>
      <c r="C814" s="91">
        <f ca="1" t="shared" si="54"/>
        <v>0</v>
      </c>
      <c r="D814" s="91">
        <f t="shared" si="51"/>
        <v>0</v>
      </c>
      <c r="E814" s="91">
        <f t="shared" si="52"/>
        <v>2023</v>
      </c>
    </row>
    <row r="815" spans="1:5" ht="12.75">
      <c r="A815" s="91" t="str">
        <f t="shared" si="50"/>
        <v>CLUES200</v>
      </c>
      <c r="B815" s="532" t="s">
        <v>2380</v>
      </c>
      <c r="C815" s="91">
        <f ca="1" t="shared" si="54"/>
        <v>0</v>
      </c>
      <c r="D815" s="91">
        <f t="shared" si="51"/>
        <v>0</v>
      </c>
      <c r="E815" s="91">
        <f t="shared" si="52"/>
        <v>2023</v>
      </c>
    </row>
    <row r="816" spans="1:5" ht="12.75">
      <c r="A816" s="91" t="str">
        <f t="shared" si="50"/>
        <v>CLUES200</v>
      </c>
      <c r="B816" s="531" t="s">
        <v>2381</v>
      </c>
      <c r="C816" s="91">
        <f ca="1" t="shared" si="54"/>
        <v>0</v>
      </c>
      <c r="D816" s="91">
        <f t="shared" si="51"/>
        <v>0</v>
      </c>
      <c r="E816" s="91">
        <f t="shared" si="52"/>
        <v>2023</v>
      </c>
    </row>
    <row r="817" spans="1:5" ht="12.75">
      <c r="A817" s="91" t="str">
        <f t="shared" si="50"/>
        <v>CLUES200</v>
      </c>
      <c r="B817" s="532" t="s">
        <v>2383</v>
      </c>
      <c r="C817" s="91">
        <f ca="1" t="shared" si="54"/>
        <v>0</v>
      </c>
      <c r="D817" s="91">
        <f t="shared" si="51"/>
        <v>0</v>
      </c>
      <c r="E817" s="91">
        <f t="shared" si="52"/>
        <v>2023</v>
      </c>
    </row>
    <row r="818" spans="1:5" ht="12.75">
      <c r="A818" s="91" t="str">
        <f t="shared" si="50"/>
        <v>CLUES200</v>
      </c>
      <c r="B818" s="531" t="s">
        <v>2608</v>
      </c>
      <c r="C818" s="91">
        <f ca="1" t="shared" si="54"/>
        <v>0</v>
      </c>
      <c r="D818" s="91">
        <f t="shared" si="51"/>
        <v>0</v>
      </c>
      <c r="E818" s="91">
        <f t="shared" si="52"/>
        <v>2023</v>
      </c>
    </row>
    <row r="819" spans="1:5" ht="12.75">
      <c r="A819" s="91" t="str">
        <f t="shared" si="50"/>
        <v>CLUES200</v>
      </c>
      <c r="B819" s="531" t="s">
        <v>2610</v>
      </c>
      <c r="C819" s="91">
        <f ca="1" t="shared" si="54"/>
        <v>0</v>
      </c>
      <c r="D819" s="91">
        <f t="shared" si="51"/>
        <v>0</v>
      </c>
      <c r="E819" s="91">
        <f t="shared" si="52"/>
        <v>2023</v>
      </c>
    </row>
    <row r="820" spans="1:5" ht="12.75">
      <c r="A820" s="91" t="str">
        <f t="shared" si="50"/>
        <v>CLUES200</v>
      </c>
      <c r="B820" s="532" t="s">
        <v>2611</v>
      </c>
      <c r="C820" s="91">
        <f ca="1" t="shared" si="54"/>
        <v>0</v>
      </c>
      <c r="D820" s="91">
        <f t="shared" si="51"/>
        <v>0</v>
      </c>
      <c r="E820" s="91">
        <f t="shared" si="52"/>
        <v>2023</v>
      </c>
    </row>
    <row r="821" spans="1:5" ht="12.75">
      <c r="A821" s="91" t="str">
        <f aca="true" t="shared" si="55" ref="A821:A841">clues</f>
        <v>CLUES200</v>
      </c>
      <c r="B821" s="53" t="s">
        <v>2385</v>
      </c>
      <c r="C821" s="91">
        <f ca="1" t="shared" si="54"/>
        <v>0</v>
      </c>
      <c r="D821" s="91">
        <f t="shared" si="51"/>
        <v>0</v>
      </c>
      <c r="E821" s="91">
        <f t="shared" si="52"/>
        <v>2023</v>
      </c>
    </row>
    <row r="822" spans="1:5" ht="12.75">
      <c r="A822" s="91" t="str">
        <f t="shared" si="55"/>
        <v>CLUES200</v>
      </c>
      <c r="B822" s="53" t="s">
        <v>2386</v>
      </c>
      <c r="C822" s="91">
        <f ca="1" t="shared" si="54"/>
        <v>0</v>
      </c>
      <c r="D822" s="91">
        <f t="shared" si="51"/>
        <v>0</v>
      </c>
      <c r="E822" s="91">
        <f t="shared" si="52"/>
        <v>2023</v>
      </c>
    </row>
    <row r="823" spans="1:5" ht="12.75">
      <c r="A823" s="91" t="str">
        <f t="shared" si="55"/>
        <v>CLUES200</v>
      </c>
      <c r="B823" s="53" t="s">
        <v>2613</v>
      </c>
      <c r="C823" s="91">
        <f ca="1" t="shared" si="54"/>
        <v>0</v>
      </c>
      <c r="D823" s="91">
        <f t="shared" si="51"/>
        <v>0</v>
      </c>
      <c r="E823" s="91">
        <f t="shared" si="52"/>
        <v>2023</v>
      </c>
    </row>
    <row r="824" spans="1:5" ht="12.75">
      <c r="A824" s="91" t="str">
        <f t="shared" si="55"/>
        <v>CLUES200</v>
      </c>
      <c r="B824" s="53" t="s">
        <v>432</v>
      </c>
      <c r="C824" s="91">
        <f ca="1" t="shared" si="54"/>
        <v>0</v>
      </c>
      <c r="D824" s="91">
        <f t="shared" si="51"/>
        <v>0</v>
      </c>
      <c r="E824" s="91">
        <f t="shared" si="52"/>
        <v>2023</v>
      </c>
    </row>
    <row r="825" spans="1:5" ht="12.75">
      <c r="A825" s="91" t="str">
        <f t="shared" si="55"/>
        <v>CLUES200</v>
      </c>
      <c r="B825" s="53" t="s">
        <v>2615</v>
      </c>
      <c r="C825" s="91">
        <f ca="1" t="shared" si="54"/>
        <v>0</v>
      </c>
      <c r="D825" s="91">
        <f t="shared" si="51"/>
        <v>0</v>
      </c>
      <c r="E825" s="91">
        <f t="shared" si="52"/>
        <v>2023</v>
      </c>
    </row>
    <row r="826" spans="1:5" ht="12.75">
      <c r="A826" s="91" t="str">
        <f t="shared" si="55"/>
        <v>CLUES200</v>
      </c>
      <c r="B826" s="53" t="s">
        <v>2092</v>
      </c>
      <c r="C826" s="91">
        <f ca="1" t="shared" si="54"/>
        <v>0</v>
      </c>
      <c r="D826" s="91">
        <f t="shared" si="51"/>
        <v>0</v>
      </c>
      <c r="E826" s="91">
        <f t="shared" si="52"/>
        <v>2023</v>
      </c>
    </row>
    <row r="827" spans="1:5" ht="12.75">
      <c r="A827" s="91" t="str">
        <f t="shared" si="55"/>
        <v>CLUES200</v>
      </c>
      <c r="B827" s="53" t="s">
        <v>2617</v>
      </c>
      <c r="C827" s="91">
        <f ca="1" t="shared" si="54"/>
        <v>0</v>
      </c>
      <c r="D827" s="91">
        <f t="shared" si="51"/>
        <v>0</v>
      </c>
      <c r="E827" s="91">
        <f t="shared" si="52"/>
        <v>2023</v>
      </c>
    </row>
    <row r="828" spans="1:5" ht="12.75">
      <c r="A828" s="91" t="str">
        <f t="shared" si="55"/>
        <v>CLUES200</v>
      </c>
      <c r="B828" s="53" t="s">
        <v>2618</v>
      </c>
      <c r="C828" s="91">
        <f ca="1" t="shared" si="54"/>
        <v>0</v>
      </c>
      <c r="D828" s="91">
        <f t="shared" si="51"/>
        <v>0</v>
      </c>
      <c r="E828" s="91">
        <f t="shared" si="52"/>
        <v>2023</v>
      </c>
    </row>
    <row r="829" spans="1:5" ht="12.75">
      <c r="A829" s="91" t="str">
        <f t="shared" si="55"/>
        <v>CLUES200</v>
      </c>
      <c r="B829" s="53" t="s">
        <v>2195</v>
      </c>
      <c r="C829" s="91">
        <f ca="1" t="shared" si="54"/>
        <v>0</v>
      </c>
      <c r="D829" s="91">
        <f t="shared" si="51"/>
        <v>0</v>
      </c>
      <c r="E829" s="91">
        <f t="shared" si="52"/>
        <v>2023</v>
      </c>
    </row>
    <row r="830" spans="1:5" ht="12.75">
      <c r="A830" s="91" t="str">
        <f t="shared" si="55"/>
        <v>CLUES200</v>
      </c>
      <c r="B830" s="53" t="s">
        <v>2356</v>
      </c>
      <c r="C830" s="91">
        <f ca="1" t="shared" si="54"/>
        <v>0</v>
      </c>
      <c r="D830" s="91">
        <f t="shared" si="51"/>
        <v>0</v>
      </c>
      <c r="E830" s="91">
        <f t="shared" si="52"/>
        <v>2023</v>
      </c>
    </row>
    <row r="831" spans="1:5" ht="12.75">
      <c r="A831" s="91" t="str">
        <f t="shared" si="55"/>
        <v>CLUES200</v>
      </c>
      <c r="B831" s="53" t="s">
        <v>2196</v>
      </c>
      <c r="C831" s="91">
        <f ca="1" t="shared" si="54"/>
        <v>0</v>
      </c>
      <c r="D831" s="91">
        <f t="shared" si="51"/>
        <v>0</v>
      </c>
      <c r="E831" s="91">
        <f t="shared" si="52"/>
        <v>2023</v>
      </c>
    </row>
    <row r="832" spans="1:5" ht="12.75">
      <c r="A832" s="91" t="str">
        <f t="shared" si="55"/>
        <v>CLUES200</v>
      </c>
      <c r="B832" s="53" t="s">
        <v>2622</v>
      </c>
      <c r="C832" s="91">
        <f ca="1" t="shared" si="54"/>
        <v>0</v>
      </c>
      <c r="D832" s="91">
        <f t="shared" si="51"/>
        <v>0</v>
      </c>
      <c r="E832" s="91">
        <f t="shared" si="52"/>
        <v>2023</v>
      </c>
    </row>
    <row r="833" spans="1:5" ht="12.75">
      <c r="A833" s="91" t="str">
        <f t="shared" si="55"/>
        <v>CLUES200</v>
      </c>
      <c r="B833" s="53" t="s">
        <v>2623</v>
      </c>
      <c r="C833" s="91">
        <f ca="1" t="shared" si="54"/>
        <v>0</v>
      </c>
      <c r="D833" s="91">
        <f t="shared" si="51"/>
        <v>0</v>
      </c>
      <c r="E833" s="91">
        <f t="shared" si="52"/>
        <v>2023</v>
      </c>
    </row>
    <row r="834" spans="1:5" ht="12.75">
      <c r="A834" s="91" t="str">
        <f t="shared" si="55"/>
        <v>CLUES200</v>
      </c>
      <c r="B834" s="53" t="s">
        <v>2624</v>
      </c>
      <c r="C834" s="91">
        <f ca="1" t="shared" si="54"/>
        <v>0</v>
      </c>
      <c r="D834" s="91">
        <f t="shared" si="51"/>
        <v>0</v>
      </c>
      <c r="E834" s="91">
        <f t="shared" si="52"/>
        <v>2023</v>
      </c>
    </row>
    <row r="835" spans="1:5" ht="12.75">
      <c r="A835" s="91" t="str">
        <f t="shared" si="55"/>
        <v>CLUES200</v>
      </c>
      <c r="B835" s="53" t="s">
        <v>2625</v>
      </c>
      <c r="C835" s="91">
        <f ca="1" t="shared" si="54"/>
        <v>0</v>
      </c>
      <c r="D835" s="91">
        <f t="shared" si="51"/>
        <v>0</v>
      </c>
      <c r="E835" s="91">
        <f t="shared" si="52"/>
        <v>2023</v>
      </c>
    </row>
    <row r="836" spans="1:5" ht="12.75">
      <c r="A836" s="91" t="str">
        <f t="shared" si="55"/>
        <v>CLUES200</v>
      </c>
      <c r="B836" s="53" t="s">
        <v>2095</v>
      </c>
      <c r="C836" s="91">
        <f ca="1" t="shared" si="54"/>
        <v>0</v>
      </c>
      <c r="D836" s="91">
        <f t="shared" si="51"/>
        <v>0</v>
      </c>
      <c r="E836" s="91">
        <f t="shared" si="52"/>
        <v>2023</v>
      </c>
    </row>
    <row r="837" spans="1:5" ht="12.75">
      <c r="A837" s="91" t="str">
        <f t="shared" si="55"/>
        <v>CLUES200</v>
      </c>
      <c r="B837" s="53" t="s">
        <v>2096</v>
      </c>
      <c r="C837" s="91">
        <f ca="1" t="shared" si="54"/>
        <v>0</v>
      </c>
      <c r="D837" s="91">
        <f t="shared" si="51"/>
        <v>0</v>
      </c>
      <c r="E837" s="91">
        <f t="shared" si="52"/>
        <v>2023</v>
      </c>
    </row>
    <row r="838" spans="1:5" ht="12.75">
      <c r="A838" s="91" t="str">
        <f t="shared" si="55"/>
        <v>CLUES200</v>
      </c>
      <c r="B838" s="53" t="s">
        <v>2357</v>
      </c>
      <c r="C838" s="91">
        <f ca="1" t="shared" si="54"/>
        <v>0</v>
      </c>
      <c r="D838" s="91">
        <f t="shared" si="51"/>
        <v>0</v>
      </c>
      <c r="E838" s="91">
        <f t="shared" si="52"/>
        <v>2023</v>
      </c>
    </row>
    <row r="839" spans="1:5" ht="12.75">
      <c r="A839" s="91" t="str">
        <f t="shared" si="55"/>
        <v>CLUES200</v>
      </c>
      <c r="B839" s="53" t="s">
        <v>433</v>
      </c>
      <c r="C839" s="91">
        <f ca="1" t="shared" si="54"/>
        <v>0</v>
      </c>
      <c r="D839" s="91">
        <f t="shared" si="51"/>
        <v>0</v>
      </c>
      <c r="E839" s="91">
        <f t="shared" si="52"/>
        <v>2023</v>
      </c>
    </row>
    <row r="840" spans="1:5" ht="12.75">
      <c r="A840" s="91" t="str">
        <f t="shared" si="55"/>
        <v>CLUES200</v>
      </c>
      <c r="B840" s="53" t="s">
        <v>2630</v>
      </c>
      <c r="C840" s="91">
        <f ca="1" t="shared" si="54"/>
        <v>0</v>
      </c>
      <c r="D840" s="91">
        <f t="shared" si="51"/>
        <v>0</v>
      </c>
      <c r="E840" s="91">
        <f t="shared" si="52"/>
        <v>2023</v>
      </c>
    </row>
    <row r="841" spans="1:5" ht="12.75">
      <c r="A841" s="91" t="str">
        <f t="shared" si="55"/>
        <v>CLUES200</v>
      </c>
      <c r="B841" s="53" t="s">
        <v>434</v>
      </c>
      <c r="C841" s="91">
        <f ca="1" t="shared" si="54"/>
        <v>0</v>
      </c>
      <c r="D841" s="91">
        <f t="shared" si="51"/>
        <v>0</v>
      </c>
      <c r="E841" s="91">
        <f t="shared" si="52"/>
        <v>2023</v>
      </c>
    </row>
    <row r="842" spans="1:5" ht="12.75">
      <c r="A842" s="91" t="str">
        <f aca="true" t="shared" si="56" ref="A842:A873">clues</f>
        <v>CLUES200</v>
      </c>
      <c r="B842" s="53" t="s">
        <v>2098</v>
      </c>
      <c r="C842" s="91">
        <f ca="1" t="shared" si="54"/>
        <v>0</v>
      </c>
      <c r="D842" s="91">
        <f aca="true" t="shared" si="57" ref="D842:D873">mes</f>
        <v>0</v>
      </c>
      <c r="E842" s="91">
        <f aca="true" t="shared" si="58" ref="E842:E873">anno</f>
        <v>2023</v>
      </c>
    </row>
    <row r="843" spans="1:5" ht="12.75">
      <c r="A843" s="91" t="str">
        <f t="shared" si="56"/>
        <v>CLUES200</v>
      </c>
      <c r="B843" s="53" t="s">
        <v>354</v>
      </c>
      <c r="C843" s="91">
        <f ca="1" t="shared" si="54"/>
        <v>0</v>
      </c>
      <c r="D843" s="91">
        <f t="shared" si="57"/>
        <v>0</v>
      </c>
      <c r="E843" s="91">
        <f t="shared" si="58"/>
        <v>2023</v>
      </c>
    </row>
    <row r="844" spans="1:5" ht="12.75">
      <c r="A844" s="91" t="str">
        <f t="shared" si="56"/>
        <v>CLUES200</v>
      </c>
      <c r="B844" s="53" t="s">
        <v>435</v>
      </c>
      <c r="C844" s="91">
        <f ca="1" t="shared" si="54"/>
        <v>0</v>
      </c>
      <c r="D844" s="91">
        <f t="shared" si="57"/>
        <v>0</v>
      </c>
      <c r="E844" s="91">
        <f t="shared" si="58"/>
        <v>2023</v>
      </c>
    </row>
    <row r="845" spans="1:5" ht="12.75">
      <c r="A845" s="91" t="str">
        <f t="shared" si="56"/>
        <v>CLUES200</v>
      </c>
      <c r="B845" s="53" t="s">
        <v>436</v>
      </c>
      <c r="C845" s="91">
        <f ca="1" t="shared" si="54"/>
        <v>0</v>
      </c>
      <c r="D845" s="91">
        <f t="shared" si="57"/>
        <v>0</v>
      </c>
      <c r="E845" s="91">
        <f t="shared" si="58"/>
        <v>2023</v>
      </c>
    </row>
    <row r="846" spans="1:5" ht="12.75">
      <c r="A846" s="91" t="str">
        <f t="shared" si="56"/>
        <v>CLUES200</v>
      </c>
      <c r="B846" s="53" t="s">
        <v>439</v>
      </c>
      <c r="C846" s="91">
        <f ca="1" t="shared" si="59" ref="C846:C884">INDIRECT(B846)</f>
        <v>0</v>
      </c>
      <c r="D846" s="91">
        <f t="shared" si="57"/>
        <v>0</v>
      </c>
      <c r="E846" s="91">
        <f t="shared" si="58"/>
        <v>2023</v>
      </c>
    </row>
    <row r="847" spans="1:5" ht="12.75">
      <c r="A847" s="91" t="str">
        <f t="shared" si="56"/>
        <v>CLUES200</v>
      </c>
      <c r="B847" s="53" t="s">
        <v>440</v>
      </c>
      <c r="C847" s="91">
        <f ca="1" t="shared" si="59"/>
        <v>0</v>
      </c>
      <c r="D847" s="91">
        <f t="shared" si="57"/>
        <v>0</v>
      </c>
      <c r="E847" s="91">
        <f t="shared" si="58"/>
        <v>2023</v>
      </c>
    </row>
    <row r="848" spans="1:5" ht="12.75">
      <c r="A848" s="91" t="str">
        <f t="shared" si="56"/>
        <v>CLUES200</v>
      </c>
      <c r="B848" s="53" t="s">
        <v>2100</v>
      </c>
      <c r="C848" s="91">
        <f ca="1" t="shared" si="59"/>
        <v>0</v>
      </c>
      <c r="D848" s="91">
        <f t="shared" si="57"/>
        <v>0</v>
      </c>
      <c r="E848" s="91">
        <f t="shared" si="58"/>
        <v>2023</v>
      </c>
    </row>
    <row r="849" spans="1:5" ht="12.75">
      <c r="A849" s="91" t="str">
        <f t="shared" si="56"/>
        <v>CLUES200</v>
      </c>
      <c r="B849" s="53" t="s">
        <v>2101</v>
      </c>
      <c r="C849" s="91">
        <f ca="1" t="shared" si="59"/>
        <v>0</v>
      </c>
      <c r="D849" s="91">
        <f t="shared" si="57"/>
        <v>0</v>
      </c>
      <c r="E849" s="91">
        <f t="shared" si="58"/>
        <v>2023</v>
      </c>
    </row>
    <row r="850" spans="1:5" ht="12.75">
      <c r="A850" s="91" t="str">
        <f t="shared" si="56"/>
        <v>CLUES200</v>
      </c>
      <c r="B850" s="53" t="s">
        <v>443</v>
      </c>
      <c r="C850" s="91">
        <f ca="1" t="shared" si="59"/>
        <v>0</v>
      </c>
      <c r="D850" s="91">
        <f t="shared" si="57"/>
        <v>0</v>
      </c>
      <c r="E850" s="91">
        <f t="shared" si="58"/>
        <v>2023</v>
      </c>
    </row>
    <row r="851" spans="1:5" ht="12.75">
      <c r="A851" s="91" t="str">
        <f t="shared" si="56"/>
        <v>CLUES200</v>
      </c>
      <c r="B851" s="53" t="s">
        <v>444</v>
      </c>
      <c r="C851" s="91">
        <f ca="1" t="shared" si="59"/>
        <v>0</v>
      </c>
      <c r="D851" s="91">
        <f t="shared" si="57"/>
        <v>0</v>
      </c>
      <c r="E851" s="91">
        <f t="shared" si="58"/>
        <v>2023</v>
      </c>
    </row>
    <row r="852" spans="1:5" ht="12.75">
      <c r="A852" s="91" t="str">
        <f t="shared" si="56"/>
        <v>CLUES200</v>
      </c>
      <c r="B852" s="53" t="s">
        <v>2102</v>
      </c>
      <c r="C852" s="91">
        <f ca="1" t="shared" si="59"/>
        <v>0</v>
      </c>
      <c r="D852" s="91">
        <f t="shared" si="57"/>
        <v>0</v>
      </c>
      <c r="E852" s="91">
        <f t="shared" si="58"/>
        <v>2023</v>
      </c>
    </row>
    <row r="853" spans="1:5" ht="12.75">
      <c r="A853" s="91" t="str">
        <f t="shared" si="56"/>
        <v>CLUES200</v>
      </c>
      <c r="B853" s="53" t="s">
        <v>2632</v>
      </c>
      <c r="C853" s="91">
        <f ca="1" t="shared" si="59"/>
        <v>0</v>
      </c>
      <c r="D853" s="91">
        <f t="shared" si="57"/>
        <v>0</v>
      </c>
      <c r="E853" s="91">
        <f t="shared" si="58"/>
        <v>2023</v>
      </c>
    </row>
    <row r="854" spans="1:5" ht="12.75">
      <c r="A854" s="91" t="str">
        <f t="shared" si="56"/>
        <v>CLUES200</v>
      </c>
      <c r="B854" s="53" t="s">
        <v>2634</v>
      </c>
      <c r="C854" s="91">
        <f ca="1" t="shared" si="59"/>
        <v>0</v>
      </c>
      <c r="D854" s="91">
        <f t="shared" si="57"/>
        <v>0</v>
      </c>
      <c r="E854" s="91">
        <f t="shared" si="58"/>
        <v>2023</v>
      </c>
    </row>
    <row r="855" spans="1:5" ht="12.75">
      <c r="A855" s="91" t="str">
        <f t="shared" si="56"/>
        <v>CLUES200</v>
      </c>
      <c r="B855" s="53" t="s">
        <v>437</v>
      </c>
      <c r="C855" s="91">
        <f ca="1" t="shared" si="59"/>
        <v>0</v>
      </c>
      <c r="D855" s="91">
        <f t="shared" si="57"/>
        <v>0</v>
      </c>
      <c r="E855" s="91">
        <f t="shared" si="58"/>
        <v>2023</v>
      </c>
    </row>
    <row r="856" spans="1:5" ht="12.75">
      <c r="A856" s="91" t="str">
        <f t="shared" si="56"/>
        <v>CLUES200</v>
      </c>
      <c r="B856" s="53" t="s">
        <v>2103</v>
      </c>
      <c r="C856" s="91">
        <f ca="1" t="shared" si="59"/>
        <v>0</v>
      </c>
      <c r="D856" s="91">
        <f t="shared" si="57"/>
        <v>0</v>
      </c>
      <c r="E856" s="91">
        <f t="shared" si="58"/>
        <v>2023</v>
      </c>
    </row>
    <row r="857" spans="1:5" ht="12.75">
      <c r="A857" s="91" t="str">
        <f t="shared" si="56"/>
        <v>CLUES200</v>
      </c>
      <c r="B857" s="73" t="s">
        <v>2636</v>
      </c>
      <c r="C857" s="91">
        <f ca="1" t="shared" si="59"/>
        <v>0</v>
      </c>
      <c r="D857" s="91">
        <f t="shared" si="57"/>
        <v>0</v>
      </c>
      <c r="E857" s="91">
        <f t="shared" si="58"/>
        <v>2023</v>
      </c>
    </row>
    <row r="858" spans="1:5" ht="12.75">
      <c r="A858" s="91" t="str">
        <f t="shared" si="56"/>
        <v>CLUES200</v>
      </c>
      <c r="B858" s="73" t="s">
        <v>2637</v>
      </c>
      <c r="C858" s="91">
        <f ca="1" t="shared" si="59"/>
        <v>0</v>
      </c>
      <c r="D858" s="91">
        <f t="shared" si="57"/>
        <v>0</v>
      </c>
      <c r="E858" s="91">
        <f t="shared" si="58"/>
        <v>2023</v>
      </c>
    </row>
    <row r="859" spans="1:5" ht="12.75">
      <c r="A859" s="91" t="str">
        <f t="shared" si="56"/>
        <v>CLUES200</v>
      </c>
      <c r="B859" s="73" t="s">
        <v>438</v>
      </c>
      <c r="C859" s="91">
        <f ca="1" t="shared" si="59"/>
        <v>0</v>
      </c>
      <c r="D859" s="91">
        <f t="shared" si="57"/>
        <v>0</v>
      </c>
      <c r="E859" s="91">
        <f t="shared" si="58"/>
        <v>2023</v>
      </c>
    </row>
    <row r="860" spans="1:5" ht="12.75">
      <c r="A860" s="91" t="str">
        <f t="shared" si="56"/>
        <v>CLUES200</v>
      </c>
      <c r="B860" s="73" t="s">
        <v>2104</v>
      </c>
      <c r="C860" s="91">
        <f ca="1" t="shared" si="59"/>
        <v>0</v>
      </c>
      <c r="D860" s="91">
        <f t="shared" si="57"/>
        <v>0</v>
      </c>
      <c r="E860" s="91">
        <f t="shared" si="58"/>
        <v>2023</v>
      </c>
    </row>
    <row r="861" spans="1:5" ht="12.75">
      <c r="A861" s="91" t="str">
        <f t="shared" si="56"/>
        <v>CLUES200</v>
      </c>
      <c r="B861" s="73" t="s">
        <v>2638</v>
      </c>
      <c r="C861" s="91">
        <f ca="1" t="shared" si="59"/>
        <v>0</v>
      </c>
      <c r="D861" s="91">
        <f t="shared" si="57"/>
        <v>0</v>
      </c>
      <c r="E861" s="91">
        <f t="shared" si="58"/>
        <v>2023</v>
      </c>
    </row>
    <row r="862" spans="1:5" ht="12.75">
      <c r="A862" s="91" t="str">
        <f t="shared" si="56"/>
        <v>CLUES200</v>
      </c>
      <c r="B862" s="73" t="s">
        <v>2639</v>
      </c>
      <c r="C862" s="91">
        <f ca="1" t="shared" si="59"/>
        <v>0</v>
      </c>
      <c r="D862" s="91">
        <f t="shared" si="57"/>
        <v>0</v>
      </c>
      <c r="E862" s="91">
        <f t="shared" si="58"/>
        <v>2023</v>
      </c>
    </row>
    <row r="863" spans="1:5" ht="12.75">
      <c r="A863" s="91" t="str">
        <f t="shared" si="56"/>
        <v>CLUES200</v>
      </c>
      <c r="B863" s="73" t="s">
        <v>441</v>
      </c>
      <c r="C863" s="91">
        <f ca="1" t="shared" si="59"/>
        <v>0</v>
      </c>
      <c r="D863" s="91">
        <f t="shared" si="57"/>
        <v>0</v>
      </c>
      <c r="E863" s="91">
        <f t="shared" si="58"/>
        <v>2023</v>
      </c>
    </row>
    <row r="864" spans="1:5" ht="12.75">
      <c r="A864" s="91" t="str">
        <f t="shared" si="56"/>
        <v>CLUES200</v>
      </c>
      <c r="B864" s="73" t="s">
        <v>2105</v>
      </c>
      <c r="C864" s="91">
        <f ca="1" t="shared" si="59"/>
        <v>0</v>
      </c>
      <c r="D864" s="91">
        <f t="shared" si="57"/>
        <v>0</v>
      </c>
      <c r="E864" s="91">
        <f t="shared" si="58"/>
        <v>2023</v>
      </c>
    </row>
    <row r="865" spans="1:5" ht="12.75">
      <c r="A865" s="91" t="str">
        <f t="shared" si="56"/>
        <v>CLUES200</v>
      </c>
      <c r="B865" s="73" t="s">
        <v>2640</v>
      </c>
      <c r="C865" s="91">
        <f ca="1" t="shared" si="59"/>
        <v>0</v>
      </c>
      <c r="D865" s="91">
        <f t="shared" si="57"/>
        <v>0</v>
      </c>
      <c r="E865" s="91">
        <f t="shared" si="58"/>
        <v>2023</v>
      </c>
    </row>
    <row r="866" spans="1:5" ht="12.75">
      <c r="A866" s="91" t="str">
        <f t="shared" si="56"/>
        <v>CLUES200</v>
      </c>
      <c r="B866" s="73" t="s">
        <v>2641</v>
      </c>
      <c r="C866" s="91">
        <f ca="1" t="shared" si="59"/>
        <v>0</v>
      </c>
      <c r="D866" s="91">
        <f t="shared" si="57"/>
        <v>0</v>
      </c>
      <c r="E866" s="91">
        <f t="shared" si="58"/>
        <v>2023</v>
      </c>
    </row>
    <row r="867" spans="1:5" ht="12.75">
      <c r="A867" s="91" t="str">
        <f t="shared" si="56"/>
        <v>CLUES200</v>
      </c>
      <c r="B867" s="530" t="s">
        <v>442</v>
      </c>
      <c r="C867" s="91">
        <f ca="1" t="shared" si="59"/>
        <v>0</v>
      </c>
      <c r="D867" s="91">
        <f t="shared" si="57"/>
        <v>0</v>
      </c>
      <c r="E867" s="91">
        <f t="shared" si="58"/>
        <v>2023</v>
      </c>
    </row>
    <row r="868" spans="1:5" ht="12.75">
      <c r="A868" s="91" t="str">
        <f t="shared" si="56"/>
        <v>CLUES200</v>
      </c>
      <c r="B868" s="530" t="s">
        <v>2106</v>
      </c>
      <c r="C868" s="91">
        <f ca="1" t="shared" si="59"/>
        <v>0</v>
      </c>
      <c r="D868" s="91">
        <f t="shared" si="57"/>
        <v>0</v>
      </c>
      <c r="E868" s="91">
        <f t="shared" si="58"/>
        <v>2023</v>
      </c>
    </row>
    <row r="869" spans="1:5" ht="12.75">
      <c r="A869" s="91" t="str">
        <f t="shared" si="56"/>
        <v>CLUES200</v>
      </c>
      <c r="B869" s="530" t="s">
        <v>2642</v>
      </c>
      <c r="C869" s="91">
        <f ca="1" t="shared" si="59"/>
        <v>0</v>
      </c>
      <c r="D869" s="91">
        <f t="shared" si="57"/>
        <v>0</v>
      </c>
      <c r="E869" s="91">
        <f t="shared" si="58"/>
        <v>2023</v>
      </c>
    </row>
    <row r="870" spans="1:5" ht="12.75">
      <c r="A870" s="91" t="str">
        <f t="shared" si="56"/>
        <v>CLUES200</v>
      </c>
      <c r="B870" s="530" t="s">
        <v>2643</v>
      </c>
      <c r="C870" s="91">
        <f ca="1" t="shared" si="59"/>
        <v>0</v>
      </c>
      <c r="D870" s="91">
        <f t="shared" si="57"/>
        <v>0</v>
      </c>
      <c r="E870" s="91">
        <f t="shared" si="58"/>
        <v>2023</v>
      </c>
    </row>
    <row r="871" spans="1:5" ht="12.75">
      <c r="A871" s="91" t="str">
        <f t="shared" si="56"/>
        <v>CLUES200</v>
      </c>
      <c r="B871" s="530" t="s">
        <v>2107</v>
      </c>
      <c r="C871" s="91">
        <f ca="1" t="shared" si="59"/>
        <v>0</v>
      </c>
      <c r="D871" s="91">
        <f t="shared" si="57"/>
        <v>0</v>
      </c>
      <c r="E871" s="91">
        <f t="shared" si="58"/>
        <v>2023</v>
      </c>
    </row>
    <row r="872" spans="1:5" ht="12.75">
      <c r="A872" s="91" t="str">
        <f t="shared" si="56"/>
        <v>CLUES200</v>
      </c>
      <c r="B872" s="530" t="s">
        <v>2108</v>
      </c>
      <c r="C872" s="91">
        <f ca="1" t="shared" si="59"/>
        <v>0</v>
      </c>
      <c r="D872" s="91">
        <f t="shared" si="57"/>
        <v>0</v>
      </c>
      <c r="E872" s="91">
        <f t="shared" si="58"/>
        <v>2023</v>
      </c>
    </row>
    <row r="873" spans="1:5" ht="12.75">
      <c r="A873" s="91" t="str">
        <f t="shared" si="56"/>
        <v>CLUES200</v>
      </c>
      <c r="B873" s="530" t="s">
        <v>2644</v>
      </c>
      <c r="C873" s="91">
        <f ca="1" t="shared" si="59"/>
        <v>0</v>
      </c>
      <c r="D873" s="91">
        <f t="shared" si="57"/>
        <v>0</v>
      </c>
      <c r="E873" s="91">
        <f t="shared" si="58"/>
        <v>2023</v>
      </c>
    </row>
    <row r="874" spans="1:5" ht="12.75">
      <c r="A874" s="91" t="str">
        <f aca="true" t="shared" si="60" ref="A874:A905">clues</f>
        <v>CLUES200</v>
      </c>
      <c r="B874" s="530" t="s">
        <v>2645</v>
      </c>
      <c r="C874" s="91">
        <f ca="1" t="shared" si="59"/>
        <v>0</v>
      </c>
      <c r="D874" s="91">
        <f aca="true" t="shared" si="61" ref="D874:D905">mes</f>
        <v>0</v>
      </c>
      <c r="E874" s="91">
        <f aca="true" t="shared" si="62" ref="E874:E905">anno</f>
        <v>2023</v>
      </c>
    </row>
    <row r="875" spans="1:5" ht="12.75">
      <c r="A875" s="91" t="str">
        <f t="shared" si="60"/>
        <v>CLUES200</v>
      </c>
      <c r="B875" s="530" t="s">
        <v>2109</v>
      </c>
      <c r="C875" s="91">
        <f ca="1" t="shared" si="59"/>
        <v>0</v>
      </c>
      <c r="D875" s="91">
        <f t="shared" si="61"/>
        <v>0</v>
      </c>
      <c r="E875" s="91">
        <f t="shared" si="62"/>
        <v>2023</v>
      </c>
    </row>
    <row r="876" spans="1:5" ht="12.75">
      <c r="A876" s="91" t="str">
        <f t="shared" si="60"/>
        <v>CLUES200</v>
      </c>
      <c r="B876" s="530" t="s">
        <v>2646</v>
      </c>
      <c r="C876" s="91">
        <f ca="1" t="shared" si="59"/>
        <v>0</v>
      </c>
      <c r="D876" s="91">
        <f t="shared" si="61"/>
        <v>0</v>
      </c>
      <c r="E876" s="91">
        <f t="shared" si="62"/>
        <v>2023</v>
      </c>
    </row>
    <row r="877" spans="1:5" ht="12.75">
      <c r="A877" s="91" t="str">
        <f t="shared" si="60"/>
        <v>CLUES200</v>
      </c>
      <c r="B877" s="530" t="s">
        <v>2647</v>
      </c>
      <c r="C877" s="91">
        <f ca="1" t="shared" si="59"/>
        <v>0</v>
      </c>
      <c r="D877" s="91">
        <f t="shared" si="61"/>
        <v>0</v>
      </c>
      <c r="E877" s="91">
        <f t="shared" si="62"/>
        <v>2023</v>
      </c>
    </row>
    <row r="878" spans="1:5" ht="12.75">
      <c r="A878" s="91" t="str">
        <f t="shared" si="60"/>
        <v>CLUES200</v>
      </c>
      <c r="B878" s="530" t="s">
        <v>2648</v>
      </c>
      <c r="C878" s="91">
        <f ca="1" t="shared" si="59"/>
        <v>0</v>
      </c>
      <c r="D878" s="91">
        <f t="shared" si="61"/>
        <v>0</v>
      </c>
      <c r="E878" s="91">
        <f t="shared" si="62"/>
        <v>2023</v>
      </c>
    </row>
    <row r="879" spans="1:5" ht="12.75">
      <c r="A879" s="91" t="str">
        <f t="shared" si="60"/>
        <v>CLUES200</v>
      </c>
      <c r="B879" s="530" t="s">
        <v>445</v>
      </c>
      <c r="C879" s="91">
        <f ca="1" t="shared" si="59"/>
        <v>0</v>
      </c>
      <c r="D879" s="91">
        <f t="shared" si="61"/>
        <v>0</v>
      </c>
      <c r="E879" s="91">
        <f t="shared" si="62"/>
        <v>2023</v>
      </c>
    </row>
    <row r="880" spans="1:5" ht="12.75">
      <c r="A880" s="91" t="str">
        <f t="shared" si="60"/>
        <v>CLUES200</v>
      </c>
      <c r="B880" s="530" t="s">
        <v>2649</v>
      </c>
      <c r="C880" s="91">
        <f ca="1" t="shared" si="59"/>
        <v>0</v>
      </c>
      <c r="D880" s="91">
        <f t="shared" si="61"/>
        <v>0</v>
      </c>
      <c r="E880" s="91">
        <f t="shared" si="62"/>
        <v>2023</v>
      </c>
    </row>
    <row r="881" spans="1:5" ht="12.75">
      <c r="A881" s="91" t="str">
        <f t="shared" si="60"/>
        <v>CLUES200</v>
      </c>
      <c r="B881" s="530" t="s">
        <v>2650</v>
      </c>
      <c r="C881" s="91">
        <f ca="1" t="shared" si="59"/>
        <v>0</v>
      </c>
      <c r="D881" s="91">
        <f t="shared" si="61"/>
        <v>0</v>
      </c>
      <c r="E881" s="91">
        <f t="shared" si="62"/>
        <v>2023</v>
      </c>
    </row>
    <row r="882" spans="1:5" ht="12.75">
      <c r="A882" s="91" t="str">
        <f t="shared" si="60"/>
        <v>CLUES200</v>
      </c>
      <c r="B882" s="530" t="s">
        <v>2651</v>
      </c>
      <c r="C882" s="91">
        <f ca="1" t="shared" si="59"/>
        <v>0</v>
      </c>
      <c r="D882" s="91">
        <f t="shared" si="61"/>
        <v>0</v>
      </c>
      <c r="E882" s="91">
        <f t="shared" si="62"/>
        <v>2023</v>
      </c>
    </row>
    <row r="883" spans="1:5" ht="12.75">
      <c r="A883" s="91" t="str">
        <f t="shared" si="60"/>
        <v>CLUES200</v>
      </c>
      <c r="B883" s="530" t="s">
        <v>446</v>
      </c>
      <c r="C883" s="91">
        <f ca="1" t="shared" si="59"/>
        <v>0</v>
      </c>
      <c r="D883" s="91">
        <f t="shared" si="61"/>
        <v>0</v>
      </c>
      <c r="E883" s="91">
        <f t="shared" si="62"/>
        <v>2023</v>
      </c>
    </row>
    <row r="884" spans="1:5" ht="12.75">
      <c r="A884" s="91" t="str">
        <f t="shared" si="60"/>
        <v>CLUES200</v>
      </c>
      <c r="B884" s="530" t="s">
        <v>447</v>
      </c>
      <c r="C884" s="91">
        <f ca="1" t="shared" si="59"/>
        <v>0</v>
      </c>
      <c r="D884" s="91">
        <f t="shared" si="61"/>
        <v>0</v>
      </c>
      <c r="E884" s="91">
        <f t="shared" si="62"/>
        <v>2023</v>
      </c>
    </row>
    <row r="885" spans="1:5" ht="12.75">
      <c r="A885" s="91" t="str">
        <f t="shared" si="60"/>
        <v>CLUES200</v>
      </c>
      <c r="B885" s="530" t="s">
        <v>901</v>
      </c>
      <c r="C885" s="91">
        <f ca="1" t="shared" si="63" ref="C885:C903">INDIRECT(B885)</f>
        <v>0</v>
      </c>
      <c r="D885" s="91">
        <f t="shared" si="61"/>
        <v>0</v>
      </c>
      <c r="E885" s="91">
        <f t="shared" si="62"/>
        <v>2023</v>
      </c>
    </row>
    <row r="886" spans="1:5" ht="12.75">
      <c r="A886" s="91" t="str">
        <f t="shared" si="60"/>
        <v>CLUES200</v>
      </c>
      <c r="B886" s="530" t="s">
        <v>902</v>
      </c>
      <c r="C886" s="91">
        <f ca="1" t="shared" si="63"/>
        <v>0</v>
      </c>
      <c r="D886" s="91">
        <f t="shared" si="61"/>
        <v>0</v>
      </c>
      <c r="E886" s="91">
        <f t="shared" si="62"/>
        <v>2023</v>
      </c>
    </row>
    <row r="887" spans="1:5" ht="12.75">
      <c r="A887" s="91" t="str">
        <f t="shared" si="60"/>
        <v>CLUES200</v>
      </c>
      <c r="B887" s="530" t="s">
        <v>1756</v>
      </c>
      <c r="C887" s="91">
        <f ca="1" t="shared" si="63"/>
        <v>0</v>
      </c>
      <c r="D887" s="91">
        <f t="shared" si="61"/>
        <v>0</v>
      </c>
      <c r="E887" s="91">
        <f t="shared" si="62"/>
        <v>2023</v>
      </c>
    </row>
    <row r="888" spans="1:5" ht="12.75">
      <c r="A888" s="91" t="str">
        <f t="shared" si="60"/>
        <v>CLUES200</v>
      </c>
      <c r="B888" s="530" t="s">
        <v>1757</v>
      </c>
      <c r="C888" s="91">
        <f ca="1" t="shared" si="63"/>
        <v>0</v>
      </c>
      <c r="D888" s="91">
        <f t="shared" si="61"/>
        <v>0</v>
      </c>
      <c r="E888" s="91">
        <f t="shared" si="62"/>
        <v>2023</v>
      </c>
    </row>
    <row r="889" spans="1:5" ht="12.75">
      <c r="A889" s="91" t="str">
        <f t="shared" si="60"/>
        <v>CLUES200</v>
      </c>
      <c r="B889" s="530" t="s">
        <v>1758</v>
      </c>
      <c r="C889" s="91">
        <f ca="1" t="shared" si="63"/>
        <v>0</v>
      </c>
      <c r="D889" s="91">
        <f t="shared" si="61"/>
        <v>0</v>
      </c>
      <c r="E889" s="91">
        <f t="shared" si="62"/>
        <v>2023</v>
      </c>
    </row>
    <row r="890" spans="1:5" ht="12.75">
      <c r="A890" s="91" t="str">
        <f t="shared" si="60"/>
        <v>CLUES200</v>
      </c>
      <c r="B890" s="530" t="s">
        <v>2667</v>
      </c>
      <c r="C890" s="91">
        <f ca="1" t="shared" si="63"/>
        <v>0</v>
      </c>
      <c r="D890" s="91">
        <f t="shared" si="61"/>
        <v>0</v>
      </c>
      <c r="E890" s="91">
        <f t="shared" si="62"/>
        <v>2023</v>
      </c>
    </row>
    <row r="891" spans="1:5" ht="12.75">
      <c r="A891" s="91" t="str">
        <f t="shared" si="60"/>
        <v>CLUES200</v>
      </c>
      <c r="B891" s="530" t="s">
        <v>1759</v>
      </c>
      <c r="C891" s="91">
        <f ca="1" t="shared" si="63"/>
        <v>0</v>
      </c>
      <c r="D891" s="91">
        <f t="shared" si="61"/>
        <v>0</v>
      </c>
      <c r="E891" s="91">
        <f t="shared" si="62"/>
        <v>2023</v>
      </c>
    </row>
    <row r="892" spans="1:5" ht="12.75">
      <c r="A892" s="91" t="str">
        <f t="shared" si="60"/>
        <v>CLUES200</v>
      </c>
      <c r="B892" s="530" t="s">
        <v>1760</v>
      </c>
      <c r="C892" s="91">
        <f ca="1" t="shared" si="63"/>
        <v>0</v>
      </c>
      <c r="D892" s="91">
        <f t="shared" si="61"/>
        <v>0</v>
      </c>
      <c r="E892" s="91">
        <f t="shared" si="62"/>
        <v>2023</v>
      </c>
    </row>
    <row r="893" spans="1:5" ht="12.75">
      <c r="A893" s="91" t="str">
        <f t="shared" si="60"/>
        <v>CLUES200</v>
      </c>
      <c r="B893" s="530" t="s">
        <v>1761</v>
      </c>
      <c r="C893" s="91">
        <f ca="1" t="shared" si="63"/>
        <v>0</v>
      </c>
      <c r="D893" s="91">
        <f t="shared" si="61"/>
        <v>0</v>
      </c>
      <c r="E893" s="91">
        <f t="shared" si="62"/>
        <v>2023</v>
      </c>
    </row>
    <row r="894" spans="1:5" ht="12.75">
      <c r="A894" s="91" t="str">
        <f t="shared" si="60"/>
        <v>CLUES200</v>
      </c>
      <c r="B894" s="530" t="s">
        <v>1762</v>
      </c>
      <c r="C894" s="91">
        <f ca="1" t="shared" si="63"/>
        <v>0</v>
      </c>
      <c r="D894" s="91">
        <f t="shared" si="61"/>
        <v>0</v>
      </c>
      <c r="E894" s="91">
        <f t="shared" si="62"/>
        <v>2023</v>
      </c>
    </row>
    <row r="895" spans="1:5" ht="12.75">
      <c r="A895" s="91" t="str">
        <f t="shared" si="60"/>
        <v>CLUES200</v>
      </c>
      <c r="B895" s="530" t="s">
        <v>1763</v>
      </c>
      <c r="C895" s="91">
        <f ca="1" t="shared" si="63"/>
        <v>0</v>
      </c>
      <c r="D895" s="91">
        <f t="shared" si="61"/>
        <v>0</v>
      </c>
      <c r="E895" s="91">
        <f t="shared" si="62"/>
        <v>2023</v>
      </c>
    </row>
    <row r="896" spans="1:5" ht="12.75">
      <c r="A896" s="91" t="str">
        <f t="shared" si="60"/>
        <v>CLUES200</v>
      </c>
      <c r="B896" s="530" t="s">
        <v>1764</v>
      </c>
      <c r="C896" s="91">
        <f ca="1" t="shared" si="63"/>
        <v>0</v>
      </c>
      <c r="D896" s="91">
        <f t="shared" si="61"/>
        <v>0</v>
      </c>
      <c r="E896" s="91">
        <f t="shared" si="62"/>
        <v>2023</v>
      </c>
    </row>
    <row r="897" spans="1:5" ht="12.75">
      <c r="A897" s="91" t="str">
        <f t="shared" si="60"/>
        <v>CLUES200</v>
      </c>
      <c r="B897" s="53" t="s">
        <v>1765</v>
      </c>
      <c r="C897" s="91">
        <f ca="1" t="shared" si="63"/>
        <v>0</v>
      </c>
      <c r="D897" s="91">
        <f t="shared" si="61"/>
        <v>0</v>
      </c>
      <c r="E897" s="91">
        <f t="shared" si="62"/>
        <v>2023</v>
      </c>
    </row>
    <row r="898" spans="1:5" ht="12.75">
      <c r="A898" s="91" t="str">
        <f t="shared" si="60"/>
        <v>CLUES200</v>
      </c>
      <c r="B898" s="53" t="s">
        <v>1766</v>
      </c>
      <c r="C898" s="91">
        <f ca="1" t="shared" si="63"/>
        <v>0</v>
      </c>
      <c r="D898" s="91">
        <f t="shared" si="61"/>
        <v>0</v>
      </c>
      <c r="E898" s="91">
        <f t="shared" si="62"/>
        <v>2023</v>
      </c>
    </row>
    <row r="899" spans="1:5" ht="12.75">
      <c r="A899" s="91" t="str">
        <f t="shared" si="60"/>
        <v>CLUES200</v>
      </c>
      <c r="B899" s="53" t="s">
        <v>1767</v>
      </c>
      <c r="C899" s="91">
        <f ca="1" t="shared" si="63"/>
        <v>0</v>
      </c>
      <c r="D899" s="91">
        <f t="shared" si="61"/>
        <v>0</v>
      </c>
      <c r="E899" s="91">
        <f t="shared" si="62"/>
        <v>2023</v>
      </c>
    </row>
    <row r="900" spans="1:5" ht="12.75">
      <c r="A900" s="91" t="str">
        <f t="shared" si="60"/>
        <v>CLUES200</v>
      </c>
      <c r="B900" s="53" t="s">
        <v>2668</v>
      </c>
      <c r="C900" s="91">
        <f ca="1" t="shared" si="63"/>
        <v>0</v>
      </c>
      <c r="D900" s="91">
        <f t="shared" si="61"/>
        <v>0</v>
      </c>
      <c r="E900" s="91">
        <f t="shared" si="62"/>
        <v>2023</v>
      </c>
    </row>
    <row r="901" spans="1:5" ht="12.75">
      <c r="A901" s="91" t="str">
        <f t="shared" si="60"/>
        <v>CLUES200</v>
      </c>
      <c r="B901" s="53" t="s">
        <v>1768</v>
      </c>
      <c r="C901" s="91">
        <f ca="1" t="shared" si="63"/>
        <v>0</v>
      </c>
      <c r="D901" s="91">
        <f t="shared" si="61"/>
        <v>0</v>
      </c>
      <c r="E901" s="91">
        <f t="shared" si="62"/>
        <v>2023</v>
      </c>
    </row>
    <row r="902" spans="1:5" ht="12.75">
      <c r="A902" s="91" t="str">
        <f t="shared" si="60"/>
        <v>CLUES200</v>
      </c>
      <c r="B902" s="53" t="s">
        <v>1769</v>
      </c>
      <c r="C902" s="91">
        <f ca="1" t="shared" si="63"/>
        <v>0</v>
      </c>
      <c r="D902" s="91">
        <f t="shared" si="61"/>
        <v>0</v>
      </c>
      <c r="E902" s="91">
        <f t="shared" si="62"/>
        <v>2023</v>
      </c>
    </row>
    <row r="903" spans="1:5" ht="12.75">
      <c r="A903" s="91" t="str">
        <f t="shared" si="60"/>
        <v>CLUES200</v>
      </c>
      <c r="B903" s="53" t="s">
        <v>1770</v>
      </c>
      <c r="C903" s="91">
        <f ca="1" t="shared" si="63"/>
        <v>0</v>
      </c>
      <c r="D903" s="91">
        <f t="shared" si="61"/>
        <v>0</v>
      </c>
      <c r="E903" s="91">
        <f t="shared" si="62"/>
        <v>2023</v>
      </c>
    </row>
    <row r="904" spans="1:5" ht="12.75">
      <c r="A904" s="91" t="str">
        <f t="shared" si="60"/>
        <v>CLUES200</v>
      </c>
      <c r="B904" s="53" t="s">
        <v>1771</v>
      </c>
      <c r="C904" s="91">
        <f ca="1" t="shared" si="64" ref="C904:C967">INDIRECT(B904)</f>
        <v>0</v>
      </c>
      <c r="D904" s="91">
        <f t="shared" si="61"/>
        <v>0</v>
      </c>
      <c r="E904" s="91">
        <f t="shared" si="62"/>
        <v>2023</v>
      </c>
    </row>
    <row r="905" spans="1:5" ht="12.75">
      <c r="A905" s="91" t="str">
        <f t="shared" si="60"/>
        <v>CLUES200</v>
      </c>
      <c r="B905" s="53" t="s">
        <v>1772</v>
      </c>
      <c r="C905" s="91">
        <f ca="1" t="shared" si="64"/>
        <v>0</v>
      </c>
      <c r="D905" s="91">
        <f t="shared" si="61"/>
        <v>0</v>
      </c>
      <c r="E905" s="91">
        <f t="shared" si="62"/>
        <v>2023</v>
      </c>
    </row>
    <row r="906" spans="1:5" ht="12.75">
      <c r="A906" s="91" t="str">
        <f aca="true" t="shared" si="65" ref="A906:A923">clues</f>
        <v>CLUES200</v>
      </c>
      <c r="B906" s="53" t="s">
        <v>1773</v>
      </c>
      <c r="C906" s="91">
        <f ca="1" t="shared" si="64"/>
        <v>0</v>
      </c>
      <c r="D906" s="91">
        <f aca="true" t="shared" si="66" ref="D906:D923">mes</f>
        <v>0</v>
      </c>
      <c r="E906" s="91">
        <f aca="true" t="shared" si="67" ref="E906:E923">anno</f>
        <v>2023</v>
      </c>
    </row>
    <row r="907" spans="1:5" ht="12.75">
      <c r="A907" s="91" t="str">
        <f t="shared" si="65"/>
        <v>CLUES200</v>
      </c>
      <c r="B907" s="53" t="s">
        <v>2671</v>
      </c>
      <c r="C907" s="91">
        <f ca="1" t="shared" si="64"/>
        <v>0</v>
      </c>
      <c r="D907" s="91">
        <f t="shared" si="66"/>
        <v>0</v>
      </c>
      <c r="E907" s="91">
        <f t="shared" si="67"/>
        <v>2023</v>
      </c>
    </row>
    <row r="908" spans="1:5" ht="12.75">
      <c r="A908" s="91" t="str">
        <f t="shared" si="65"/>
        <v>CLUES200</v>
      </c>
      <c r="B908" s="53" t="s">
        <v>2673</v>
      </c>
      <c r="C908" s="91">
        <f ca="1" t="shared" si="64"/>
        <v>0</v>
      </c>
      <c r="D908" s="91">
        <f t="shared" si="66"/>
        <v>0</v>
      </c>
      <c r="E908" s="91">
        <f t="shared" si="67"/>
        <v>2023</v>
      </c>
    </row>
    <row r="909" spans="1:5" ht="12.75">
      <c r="A909" s="91" t="str">
        <f t="shared" si="65"/>
        <v>CLUES200</v>
      </c>
      <c r="B909" s="53" t="s">
        <v>2674</v>
      </c>
      <c r="C909" s="91">
        <f ca="1" t="shared" si="64"/>
        <v>0</v>
      </c>
      <c r="D909" s="91">
        <f t="shared" si="66"/>
        <v>0</v>
      </c>
      <c r="E909" s="91">
        <f t="shared" si="67"/>
        <v>2023</v>
      </c>
    </row>
    <row r="910" spans="1:5" ht="12.75">
      <c r="A910" s="91" t="str">
        <f t="shared" si="65"/>
        <v>CLUES200</v>
      </c>
      <c r="B910" s="53" t="s">
        <v>2675</v>
      </c>
      <c r="C910" s="91">
        <f ca="1" t="shared" si="64"/>
        <v>0</v>
      </c>
      <c r="D910" s="91">
        <f t="shared" si="66"/>
        <v>0</v>
      </c>
      <c r="E910" s="91">
        <f t="shared" si="67"/>
        <v>2023</v>
      </c>
    </row>
    <row r="911" spans="1:5" ht="12.75">
      <c r="A911" s="91" t="str">
        <f t="shared" si="65"/>
        <v>CLUES200</v>
      </c>
      <c r="B911" s="53" t="s">
        <v>2677</v>
      </c>
      <c r="C911" s="91">
        <f ca="1" t="shared" si="64"/>
        <v>0</v>
      </c>
      <c r="D911" s="91">
        <f t="shared" si="66"/>
        <v>0</v>
      </c>
      <c r="E911" s="91">
        <f t="shared" si="67"/>
        <v>2023</v>
      </c>
    </row>
    <row r="912" spans="1:5" ht="12.75">
      <c r="A912" s="91" t="str">
        <f t="shared" si="65"/>
        <v>CLUES200</v>
      </c>
      <c r="B912" s="53" t="s">
        <v>2678</v>
      </c>
      <c r="C912" s="91">
        <f ca="1" t="shared" si="64"/>
        <v>0</v>
      </c>
      <c r="D912" s="91">
        <f t="shared" si="66"/>
        <v>0</v>
      </c>
      <c r="E912" s="91">
        <f t="shared" si="67"/>
        <v>2023</v>
      </c>
    </row>
    <row r="913" spans="1:5" ht="12.75">
      <c r="A913" s="91" t="str">
        <f t="shared" si="65"/>
        <v>CLUES200</v>
      </c>
      <c r="B913" s="53" t="s">
        <v>2680</v>
      </c>
      <c r="C913" s="91">
        <f ca="1" t="shared" si="64"/>
        <v>0</v>
      </c>
      <c r="D913" s="91">
        <f t="shared" si="66"/>
        <v>0</v>
      </c>
      <c r="E913" s="91">
        <f t="shared" si="67"/>
        <v>2023</v>
      </c>
    </row>
    <row r="914" spans="1:5" ht="12.75">
      <c r="A914" s="91" t="str">
        <f t="shared" si="65"/>
        <v>CLUES200</v>
      </c>
      <c r="B914" s="53" t="s">
        <v>2681</v>
      </c>
      <c r="C914" s="91">
        <f ca="1" t="shared" si="64"/>
        <v>0</v>
      </c>
      <c r="D914" s="91">
        <f t="shared" si="66"/>
        <v>0</v>
      </c>
      <c r="E914" s="91">
        <f t="shared" si="67"/>
        <v>2023</v>
      </c>
    </row>
    <row r="915" spans="1:5" ht="12.75">
      <c r="A915" s="91" t="str">
        <f t="shared" si="65"/>
        <v>CLUES200</v>
      </c>
      <c r="B915" s="53" t="s">
        <v>1774</v>
      </c>
      <c r="C915" s="91">
        <f ca="1" t="shared" si="64"/>
        <v>0</v>
      </c>
      <c r="D915" s="91">
        <f t="shared" si="66"/>
        <v>0</v>
      </c>
      <c r="E915" s="91">
        <f t="shared" si="67"/>
        <v>2023</v>
      </c>
    </row>
    <row r="916" spans="1:5" ht="12.75">
      <c r="A916" s="91" t="str">
        <f t="shared" si="65"/>
        <v>CLUES200</v>
      </c>
      <c r="B916" s="53" t="s">
        <v>1775</v>
      </c>
      <c r="C916" s="91">
        <f ca="1" t="shared" si="64"/>
        <v>0</v>
      </c>
      <c r="D916" s="91">
        <f t="shared" si="66"/>
        <v>0</v>
      </c>
      <c r="E916" s="91">
        <f t="shared" si="67"/>
        <v>2023</v>
      </c>
    </row>
    <row r="917" spans="1:5" ht="12.75">
      <c r="A917" s="91" t="str">
        <f t="shared" si="65"/>
        <v>CLUES200</v>
      </c>
      <c r="B917" s="53" t="s">
        <v>1776</v>
      </c>
      <c r="C917" s="91">
        <f ca="1" t="shared" si="64"/>
        <v>0</v>
      </c>
      <c r="D917" s="91">
        <f t="shared" si="66"/>
        <v>0</v>
      </c>
      <c r="E917" s="91">
        <f t="shared" si="67"/>
        <v>2023</v>
      </c>
    </row>
    <row r="918" spans="1:5" ht="12.75">
      <c r="A918" s="91" t="str">
        <f t="shared" si="65"/>
        <v>CLUES200</v>
      </c>
      <c r="B918" s="53" t="s">
        <v>2682</v>
      </c>
      <c r="C918" s="91">
        <f ca="1" t="shared" si="64"/>
        <v>0</v>
      </c>
      <c r="D918" s="91">
        <f t="shared" si="66"/>
        <v>0</v>
      </c>
      <c r="E918" s="91">
        <f t="shared" si="67"/>
        <v>2023</v>
      </c>
    </row>
    <row r="919" spans="1:5" ht="12.75">
      <c r="A919" s="91" t="str">
        <f t="shared" si="65"/>
        <v>CLUES200</v>
      </c>
      <c r="B919" s="53" t="s">
        <v>1777</v>
      </c>
      <c r="C919" s="91">
        <f ca="1" t="shared" si="64"/>
        <v>0</v>
      </c>
      <c r="D919" s="91">
        <f t="shared" si="66"/>
        <v>0</v>
      </c>
      <c r="E919" s="91">
        <f t="shared" si="67"/>
        <v>2023</v>
      </c>
    </row>
    <row r="920" spans="1:5" ht="12.75">
      <c r="A920" s="91" t="str">
        <f t="shared" si="65"/>
        <v>CLUES200</v>
      </c>
      <c r="B920" s="53" t="s">
        <v>1778</v>
      </c>
      <c r="C920" s="91">
        <f ca="1" t="shared" si="64"/>
        <v>0</v>
      </c>
      <c r="D920" s="91">
        <f t="shared" si="66"/>
        <v>0</v>
      </c>
      <c r="E920" s="91">
        <f t="shared" si="67"/>
        <v>2023</v>
      </c>
    </row>
    <row r="921" spans="1:5" ht="12.75">
      <c r="A921" s="91" t="str">
        <f t="shared" si="65"/>
        <v>CLUES200</v>
      </c>
      <c r="B921" s="53" t="s">
        <v>1779</v>
      </c>
      <c r="C921" s="91">
        <f ca="1" t="shared" si="64"/>
        <v>0</v>
      </c>
      <c r="D921" s="91">
        <f t="shared" si="66"/>
        <v>0</v>
      </c>
      <c r="E921" s="91">
        <f t="shared" si="67"/>
        <v>2023</v>
      </c>
    </row>
    <row r="922" spans="1:5" ht="12.75">
      <c r="A922" s="91" t="str">
        <f t="shared" si="65"/>
        <v>CLUES200</v>
      </c>
      <c r="B922" s="53" t="s">
        <v>1780</v>
      </c>
      <c r="C922" s="91">
        <f ca="1" t="shared" si="64"/>
        <v>0</v>
      </c>
      <c r="D922" s="91">
        <f t="shared" si="66"/>
        <v>0</v>
      </c>
      <c r="E922" s="91">
        <f t="shared" si="67"/>
        <v>2023</v>
      </c>
    </row>
    <row r="923" spans="1:5" ht="12.75">
      <c r="A923" s="91" t="str">
        <f t="shared" si="65"/>
        <v>CLUES200</v>
      </c>
      <c r="B923" s="53" t="s">
        <v>1781</v>
      </c>
      <c r="C923" s="91">
        <f ca="1" t="shared" si="64"/>
        <v>0</v>
      </c>
      <c r="D923" s="91">
        <f t="shared" si="66"/>
        <v>0</v>
      </c>
      <c r="E923" s="91">
        <f t="shared" si="67"/>
        <v>2023</v>
      </c>
    </row>
    <row r="924" spans="1:5" ht="12.75">
      <c r="A924" s="91" t="str">
        <f aca="true" t="shared" si="68" ref="A924:A987">clues</f>
        <v>CLUES200</v>
      </c>
      <c r="B924" s="53" t="s">
        <v>1782</v>
      </c>
      <c r="C924" s="91">
        <f ca="1" t="shared" si="64"/>
        <v>0</v>
      </c>
      <c r="D924" s="91">
        <f aca="true" t="shared" si="69" ref="D924:D987">mes</f>
        <v>0</v>
      </c>
      <c r="E924" s="91">
        <f aca="true" t="shared" si="70" ref="E924:E987">anno</f>
        <v>2023</v>
      </c>
    </row>
    <row r="925" spans="1:5" ht="12.75">
      <c r="A925" s="91" t="str">
        <f t="shared" si="68"/>
        <v>CLUES200</v>
      </c>
      <c r="B925" s="53" t="s">
        <v>1783</v>
      </c>
      <c r="C925" s="91">
        <f ca="1" t="shared" si="64"/>
        <v>0</v>
      </c>
      <c r="D925" s="91">
        <f t="shared" si="69"/>
        <v>0</v>
      </c>
      <c r="E925" s="91">
        <f t="shared" si="70"/>
        <v>2023</v>
      </c>
    </row>
    <row r="926" spans="1:5" ht="12.75">
      <c r="A926" s="91" t="str">
        <f t="shared" si="68"/>
        <v>CLUES200</v>
      </c>
      <c r="B926" s="53" t="s">
        <v>1784</v>
      </c>
      <c r="C926" s="91">
        <f ca="1" t="shared" si="64"/>
        <v>0</v>
      </c>
      <c r="D926" s="91">
        <f t="shared" si="69"/>
        <v>0</v>
      </c>
      <c r="E926" s="91">
        <f t="shared" si="70"/>
        <v>2023</v>
      </c>
    </row>
    <row r="927" spans="1:5" ht="12.75">
      <c r="A927" s="91" t="str">
        <f t="shared" si="68"/>
        <v>CLUES200</v>
      </c>
      <c r="B927" s="53" t="s">
        <v>1785</v>
      </c>
      <c r="C927" s="91">
        <f ca="1" t="shared" si="64"/>
        <v>0</v>
      </c>
      <c r="D927" s="91">
        <f t="shared" si="69"/>
        <v>0</v>
      </c>
      <c r="E927" s="91">
        <f t="shared" si="70"/>
        <v>2023</v>
      </c>
    </row>
    <row r="928" spans="1:5" ht="12.75">
      <c r="A928" s="91" t="str">
        <f t="shared" si="68"/>
        <v>CLUES200</v>
      </c>
      <c r="B928" s="53" t="s">
        <v>2683</v>
      </c>
      <c r="C928" s="91">
        <f ca="1" t="shared" si="64"/>
        <v>0</v>
      </c>
      <c r="D928" s="91">
        <f t="shared" si="69"/>
        <v>0</v>
      </c>
      <c r="E928" s="91">
        <f t="shared" si="70"/>
        <v>2023</v>
      </c>
    </row>
    <row r="929" spans="1:5" ht="12.75">
      <c r="A929" s="91" t="str">
        <f t="shared" si="68"/>
        <v>CLUES200</v>
      </c>
      <c r="B929" s="53" t="s">
        <v>1786</v>
      </c>
      <c r="C929" s="91">
        <f ca="1" t="shared" si="64"/>
        <v>0</v>
      </c>
      <c r="D929" s="91">
        <f t="shared" si="69"/>
        <v>0</v>
      </c>
      <c r="E929" s="91">
        <f t="shared" si="70"/>
        <v>2023</v>
      </c>
    </row>
    <row r="930" spans="1:5" ht="12.75">
      <c r="A930" s="91" t="str">
        <f t="shared" si="68"/>
        <v>CLUES200</v>
      </c>
      <c r="B930" s="53" t="s">
        <v>1787</v>
      </c>
      <c r="C930" s="91">
        <f ca="1" t="shared" si="64"/>
        <v>0</v>
      </c>
      <c r="D930" s="91">
        <f t="shared" si="69"/>
        <v>0</v>
      </c>
      <c r="E930" s="91">
        <f t="shared" si="70"/>
        <v>2023</v>
      </c>
    </row>
    <row r="931" spans="1:5" ht="12.75">
      <c r="A931" s="91" t="str">
        <f t="shared" si="68"/>
        <v>CLUES200</v>
      </c>
      <c r="B931" s="53" t="s">
        <v>1788</v>
      </c>
      <c r="C931" s="91">
        <f ca="1" t="shared" si="64"/>
        <v>0</v>
      </c>
      <c r="D931" s="91">
        <f t="shared" si="69"/>
        <v>0</v>
      </c>
      <c r="E931" s="91">
        <f t="shared" si="70"/>
        <v>2023</v>
      </c>
    </row>
    <row r="932" spans="1:5" ht="12.75">
      <c r="A932" s="91" t="str">
        <f t="shared" si="68"/>
        <v>CLUES200</v>
      </c>
      <c r="B932" s="53" t="s">
        <v>1789</v>
      </c>
      <c r="C932" s="91">
        <f ca="1" t="shared" si="64"/>
        <v>0</v>
      </c>
      <c r="D932" s="91">
        <f t="shared" si="69"/>
        <v>0</v>
      </c>
      <c r="E932" s="91">
        <f t="shared" si="70"/>
        <v>2023</v>
      </c>
    </row>
    <row r="933" spans="1:5" ht="12.75">
      <c r="A933" s="91" t="str">
        <f t="shared" si="68"/>
        <v>CLUES200</v>
      </c>
      <c r="B933" s="53" t="s">
        <v>1790</v>
      </c>
      <c r="C933" s="91">
        <f ca="1" t="shared" si="64"/>
        <v>0</v>
      </c>
      <c r="D933" s="91">
        <f t="shared" si="69"/>
        <v>0</v>
      </c>
      <c r="E933" s="91">
        <f t="shared" si="70"/>
        <v>2023</v>
      </c>
    </row>
    <row r="934" spans="1:5" ht="12.75">
      <c r="A934" s="91" t="str">
        <f t="shared" si="68"/>
        <v>CLUES200</v>
      </c>
      <c r="B934" s="53" t="s">
        <v>1791</v>
      </c>
      <c r="C934" s="91">
        <f ca="1" t="shared" si="64"/>
        <v>0</v>
      </c>
      <c r="D934" s="91">
        <f t="shared" si="69"/>
        <v>0</v>
      </c>
      <c r="E934" s="91">
        <f t="shared" si="70"/>
        <v>2023</v>
      </c>
    </row>
    <row r="935" spans="1:5" ht="12.75">
      <c r="A935" s="91" t="str">
        <f t="shared" si="68"/>
        <v>CLUES200</v>
      </c>
      <c r="B935" s="53" t="s">
        <v>2112</v>
      </c>
      <c r="C935" s="91">
        <f ca="1" t="shared" si="64"/>
        <v>0</v>
      </c>
      <c r="D935" s="91">
        <f t="shared" si="69"/>
        <v>0</v>
      </c>
      <c r="E935" s="91">
        <f t="shared" si="70"/>
        <v>2023</v>
      </c>
    </row>
    <row r="936" spans="1:5" ht="12.75">
      <c r="A936" s="91" t="str">
        <f t="shared" si="68"/>
        <v>CLUES200</v>
      </c>
      <c r="B936" s="53" t="s">
        <v>2113</v>
      </c>
      <c r="C936" s="91">
        <f ca="1" t="shared" si="64"/>
        <v>0</v>
      </c>
      <c r="D936" s="91">
        <f t="shared" si="69"/>
        <v>0</v>
      </c>
      <c r="E936" s="91">
        <f t="shared" si="70"/>
        <v>2023</v>
      </c>
    </row>
    <row r="937" spans="1:5" ht="12.75">
      <c r="A937" s="91" t="str">
        <f t="shared" si="68"/>
        <v>CLUES200</v>
      </c>
      <c r="B937" s="53" t="s">
        <v>2114</v>
      </c>
      <c r="C937" s="91">
        <f ca="1" t="shared" si="64"/>
        <v>0</v>
      </c>
      <c r="D937" s="91">
        <f t="shared" si="69"/>
        <v>0</v>
      </c>
      <c r="E937" s="91">
        <f t="shared" si="70"/>
        <v>2023</v>
      </c>
    </row>
    <row r="938" spans="1:5" ht="12.75">
      <c r="A938" s="91" t="str">
        <f t="shared" si="68"/>
        <v>CLUES200</v>
      </c>
      <c r="B938" s="53" t="s">
        <v>2684</v>
      </c>
      <c r="C938" s="91">
        <f ca="1" t="shared" si="64"/>
        <v>0</v>
      </c>
      <c r="D938" s="91">
        <f t="shared" si="69"/>
        <v>0</v>
      </c>
      <c r="E938" s="91">
        <f t="shared" si="70"/>
        <v>2023</v>
      </c>
    </row>
    <row r="939" spans="1:5" ht="12.75">
      <c r="A939" s="91" t="str">
        <f t="shared" si="68"/>
        <v>CLUES200</v>
      </c>
      <c r="B939" s="53" t="s">
        <v>2115</v>
      </c>
      <c r="C939" s="91">
        <f ca="1" t="shared" si="64"/>
        <v>0</v>
      </c>
      <c r="D939" s="91">
        <f t="shared" si="69"/>
        <v>0</v>
      </c>
      <c r="E939" s="91">
        <f t="shared" si="70"/>
        <v>2023</v>
      </c>
    </row>
    <row r="940" spans="1:5" ht="12.75">
      <c r="A940" s="91" t="str">
        <f t="shared" si="68"/>
        <v>CLUES200</v>
      </c>
      <c r="B940" s="53" t="s">
        <v>2116</v>
      </c>
      <c r="C940" s="91">
        <f ca="1" t="shared" si="64"/>
        <v>0</v>
      </c>
      <c r="D940" s="91">
        <f t="shared" si="69"/>
        <v>0</v>
      </c>
      <c r="E940" s="91">
        <f t="shared" si="70"/>
        <v>2023</v>
      </c>
    </row>
    <row r="941" spans="1:5" ht="12.75">
      <c r="A941" s="91" t="str">
        <f t="shared" si="68"/>
        <v>CLUES200</v>
      </c>
      <c r="B941" s="53" t="s">
        <v>2117</v>
      </c>
      <c r="C941" s="91">
        <f ca="1" t="shared" si="64"/>
        <v>0</v>
      </c>
      <c r="D941" s="91">
        <f t="shared" si="69"/>
        <v>0</v>
      </c>
      <c r="E941" s="91">
        <f t="shared" si="70"/>
        <v>2023</v>
      </c>
    </row>
    <row r="942" spans="1:5" ht="12.75">
      <c r="A942" s="91" t="str">
        <f t="shared" si="68"/>
        <v>CLUES200</v>
      </c>
      <c r="B942" s="53" t="s">
        <v>2118</v>
      </c>
      <c r="C942" s="91">
        <f ca="1" t="shared" si="64"/>
        <v>0</v>
      </c>
      <c r="D942" s="91">
        <f t="shared" si="69"/>
        <v>0</v>
      </c>
      <c r="E942" s="91">
        <f t="shared" si="70"/>
        <v>2023</v>
      </c>
    </row>
    <row r="943" spans="1:5" ht="12.75">
      <c r="A943" s="91" t="str">
        <f t="shared" si="68"/>
        <v>CLUES200</v>
      </c>
      <c r="B943" s="53" t="s">
        <v>2119</v>
      </c>
      <c r="C943" s="91">
        <f ca="1" t="shared" si="64"/>
        <v>0</v>
      </c>
      <c r="D943" s="91">
        <f t="shared" si="69"/>
        <v>0</v>
      </c>
      <c r="E943" s="91">
        <f t="shared" si="70"/>
        <v>2023</v>
      </c>
    </row>
    <row r="944" spans="1:5" ht="12.75">
      <c r="A944" s="91" t="str">
        <f t="shared" si="68"/>
        <v>CLUES200</v>
      </c>
      <c r="B944" s="53" t="s">
        <v>2120</v>
      </c>
      <c r="C944" s="91">
        <f ca="1" t="shared" si="64"/>
        <v>0</v>
      </c>
      <c r="D944" s="91">
        <f t="shared" si="69"/>
        <v>0</v>
      </c>
      <c r="E944" s="91">
        <f t="shared" si="70"/>
        <v>2023</v>
      </c>
    </row>
    <row r="945" spans="1:5" ht="12.75">
      <c r="A945" s="91" t="str">
        <f t="shared" si="68"/>
        <v>CLUES200</v>
      </c>
      <c r="B945" s="53" t="s">
        <v>2121</v>
      </c>
      <c r="C945" s="91">
        <f ca="1" t="shared" si="64"/>
        <v>0</v>
      </c>
      <c r="D945" s="91">
        <f t="shared" si="69"/>
        <v>0</v>
      </c>
      <c r="E945" s="91">
        <f t="shared" si="70"/>
        <v>2023</v>
      </c>
    </row>
    <row r="946" spans="1:5" ht="12.75">
      <c r="A946" s="91" t="str">
        <f t="shared" si="68"/>
        <v>CLUES200</v>
      </c>
      <c r="B946" s="53" t="s">
        <v>2122</v>
      </c>
      <c r="C946" s="91">
        <f ca="1" t="shared" si="64"/>
        <v>0</v>
      </c>
      <c r="D946" s="91">
        <f t="shared" si="69"/>
        <v>0</v>
      </c>
      <c r="E946" s="91">
        <f t="shared" si="70"/>
        <v>2023</v>
      </c>
    </row>
    <row r="947" spans="1:5" ht="12.75">
      <c r="A947" s="91" t="str">
        <f t="shared" si="68"/>
        <v>CLUES200</v>
      </c>
      <c r="B947" s="53" t="s">
        <v>2123</v>
      </c>
      <c r="C947" s="91">
        <f ca="1" t="shared" si="64"/>
        <v>0</v>
      </c>
      <c r="D947" s="91">
        <f t="shared" si="69"/>
        <v>0</v>
      </c>
      <c r="E947" s="91">
        <f t="shared" si="70"/>
        <v>2023</v>
      </c>
    </row>
    <row r="948" spans="1:5" ht="12.75">
      <c r="A948" s="91" t="str">
        <f t="shared" si="68"/>
        <v>CLUES200</v>
      </c>
      <c r="B948" s="53" t="s">
        <v>2685</v>
      </c>
      <c r="C948" s="91">
        <f ca="1" t="shared" si="64"/>
        <v>0</v>
      </c>
      <c r="D948" s="91">
        <f t="shared" si="69"/>
        <v>0</v>
      </c>
      <c r="E948" s="91">
        <f t="shared" si="70"/>
        <v>2023</v>
      </c>
    </row>
    <row r="949" spans="1:5" ht="12.75">
      <c r="A949" s="91" t="str">
        <f t="shared" si="68"/>
        <v>CLUES200</v>
      </c>
      <c r="B949" s="53" t="s">
        <v>2124</v>
      </c>
      <c r="C949" s="91">
        <f ca="1" t="shared" si="64"/>
        <v>0</v>
      </c>
      <c r="D949" s="91">
        <f t="shared" si="69"/>
        <v>0</v>
      </c>
      <c r="E949" s="91">
        <f t="shared" si="70"/>
        <v>2023</v>
      </c>
    </row>
    <row r="950" spans="1:5" ht="12.75">
      <c r="A950" s="91" t="str">
        <f t="shared" si="68"/>
        <v>CLUES200</v>
      </c>
      <c r="B950" s="53" t="s">
        <v>2125</v>
      </c>
      <c r="C950" s="91">
        <f ca="1" t="shared" si="64"/>
        <v>0</v>
      </c>
      <c r="D950" s="91">
        <f t="shared" si="69"/>
        <v>0</v>
      </c>
      <c r="E950" s="91">
        <f t="shared" si="70"/>
        <v>2023</v>
      </c>
    </row>
    <row r="951" spans="1:5" ht="12.75">
      <c r="A951" s="91" t="str">
        <f t="shared" si="68"/>
        <v>CLUES200</v>
      </c>
      <c r="B951" s="53" t="s">
        <v>2126</v>
      </c>
      <c r="C951" s="91">
        <f ca="1" t="shared" si="64"/>
        <v>0</v>
      </c>
      <c r="D951" s="91">
        <f t="shared" si="69"/>
        <v>0</v>
      </c>
      <c r="E951" s="91">
        <f t="shared" si="70"/>
        <v>2023</v>
      </c>
    </row>
    <row r="952" spans="1:5" ht="12.75">
      <c r="A952" s="91" t="str">
        <f t="shared" si="68"/>
        <v>CLUES200</v>
      </c>
      <c r="B952" s="53" t="s">
        <v>2127</v>
      </c>
      <c r="C952" s="91">
        <f ca="1" t="shared" si="64"/>
        <v>0</v>
      </c>
      <c r="D952" s="91">
        <f t="shared" si="69"/>
        <v>0</v>
      </c>
      <c r="E952" s="91">
        <f t="shared" si="70"/>
        <v>2023</v>
      </c>
    </row>
    <row r="953" spans="1:5" ht="12.75">
      <c r="A953" s="91" t="str">
        <f t="shared" si="68"/>
        <v>CLUES200</v>
      </c>
      <c r="B953" s="53" t="s">
        <v>2128</v>
      </c>
      <c r="C953" s="91">
        <f ca="1" t="shared" si="64"/>
        <v>0</v>
      </c>
      <c r="D953" s="91">
        <f t="shared" si="69"/>
        <v>0</v>
      </c>
      <c r="E953" s="91">
        <f t="shared" si="70"/>
        <v>2023</v>
      </c>
    </row>
    <row r="954" spans="1:5" ht="12.75">
      <c r="A954" s="91" t="str">
        <f t="shared" si="68"/>
        <v>CLUES200</v>
      </c>
      <c r="B954" s="53" t="s">
        <v>2129</v>
      </c>
      <c r="C954" s="91">
        <f ca="1" t="shared" si="64"/>
        <v>0</v>
      </c>
      <c r="D954" s="91">
        <f t="shared" si="69"/>
        <v>0</v>
      </c>
      <c r="E954" s="91">
        <f t="shared" si="70"/>
        <v>2023</v>
      </c>
    </row>
    <row r="955" spans="1:5" ht="12.75">
      <c r="A955" s="91" t="str">
        <f t="shared" si="68"/>
        <v>CLUES200</v>
      </c>
      <c r="B955" s="535" t="s">
        <v>2130</v>
      </c>
      <c r="C955" s="91">
        <f ca="1" t="shared" si="64"/>
        <v>0</v>
      </c>
      <c r="D955" s="91">
        <f t="shared" si="69"/>
        <v>0</v>
      </c>
      <c r="E955" s="91">
        <f t="shared" si="70"/>
        <v>2023</v>
      </c>
    </row>
    <row r="956" spans="1:5" ht="12.75">
      <c r="A956" s="91" t="str">
        <f t="shared" si="68"/>
        <v>CLUES200</v>
      </c>
      <c r="B956" s="535" t="s">
        <v>2131</v>
      </c>
      <c r="C956" s="91">
        <f ca="1" t="shared" si="64"/>
        <v>0</v>
      </c>
      <c r="D956" s="91">
        <f t="shared" si="69"/>
        <v>0</v>
      </c>
      <c r="E956" s="91">
        <f t="shared" si="70"/>
        <v>2023</v>
      </c>
    </row>
    <row r="957" spans="1:5" ht="12.75">
      <c r="A957" s="91" t="str">
        <f t="shared" si="68"/>
        <v>CLUES200</v>
      </c>
      <c r="B957" s="535" t="s">
        <v>2132</v>
      </c>
      <c r="C957" s="91">
        <f ca="1" t="shared" si="64"/>
        <v>0</v>
      </c>
      <c r="D957" s="91">
        <f t="shared" si="69"/>
        <v>0</v>
      </c>
      <c r="E957" s="91">
        <f t="shared" si="70"/>
        <v>2023</v>
      </c>
    </row>
    <row r="958" spans="1:5" ht="12.75">
      <c r="A958" s="91" t="str">
        <f t="shared" si="68"/>
        <v>CLUES200</v>
      </c>
      <c r="B958" s="535" t="s">
        <v>2686</v>
      </c>
      <c r="C958" s="91">
        <f ca="1" t="shared" si="64"/>
        <v>0</v>
      </c>
      <c r="D958" s="91">
        <f t="shared" si="69"/>
        <v>0</v>
      </c>
      <c r="E958" s="91">
        <f t="shared" si="70"/>
        <v>2023</v>
      </c>
    </row>
    <row r="959" spans="1:5" ht="12.75">
      <c r="A959" s="91" t="str">
        <f t="shared" si="68"/>
        <v>CLUES200</v>
      </c>
      <c r="B959" s="535" t="s">
        <v>2133</v>
      </c>
      <c r="C959" s="91">
        <f ca="1" t="shared" si="64"/>
        <v>0</v>
      </c>
      <c r="D959" s="91">
        <f t="shared" si="69"/>
        <v>0</v>
      </c>
      <c r="E959" s="91">
        <f t="shared" si="70"/>
        <v>2023</v>
      </c>
    </row>
    <row r="960" spans="1:5" ht="12.75">
      <c r="A960" s="91" t="str">
        <f t="shared" si="68"/>
        <v>CLUES200</v>
      </c>
      <c r="B960" s="535" t="s">
        <v>2134</v>
      </c>
      <c r="C960" s="91">
        <f ca="1" t="shared" si="64"/>
        <v>0</v>
      </c>
      <c r="D960" s="91">
        <f t="shared" si="69"/>
        <v>0</v>
      </c>
      <c r="E960" s="91">
        <f t="shared" si="70"/>
        <v>2023</v>
      </c>
    </row>
    <row r="961" spans="1:5" ht="12.75">
      <c r="A961" s="91" t="str">
        <f t="shared" si="68"/>
        <v>CLUES200</v>
      </c>
      <c r="B961" s="53" t="s">
        <v>2135</v>
      </c>
      <c r="C961" s="91">
        <f ca="1" t="shared" si="64"/>
        <v>0</v>
      </c>
      <c r="D961" s="91">
        <f t="shared" si="69"/>
        <v>0</v>
      </c>
      <c r="E961" s="91">
        <f t="shared" si="70"/>
        <v>2023</v>
      </c>
    </row>
    <row r="962" spans="1:5" ht="12.75">
      <c r="A962" s="91" t="str">
        <f t="shared" si="68"/>
        <v>CLUES200</v>
      </c>
      <c r="B962" s="53" t="s">
        <v>2136</v>
      </c>
      <c r="C962" s="91">
        <f ca="1" t="shared" si="64"/>
        <v>0</v>
      </c>
      <c r="D962" s="91">
        <f t="shared" si="69"/>
        <v>0</v>
      </c>
      <c r="E962" s="91">
        <f t="shared" si="70"/>
        <v>2023</v>
      </c>
    </row>
    <row r="963" spans="1:5" ht="12.75">
      <c r="A963" s="91" t="str">
        <f t="shared" si="68"/>
        <v>CLUES200</v>
      </c>
      <c r="B963" s="53" t="s">
        <v>2137</v>
      </c>
      <c r="C963" s="91">
        <f ca="1" t="shared" si="64"/>
        <v>0</v>
      </c>
      <c r="D963" s="91">
        <f t="shared" si="69"/>
        <v>0</v>
      </c>
      <c r="E963" s="91">
        <f t="shared" si="70"/>
        <v>2023</v>
      </c>
    </row>
    <row r="964" spans="1:5" ht="12.75">
      <c r="A964" s="91" t="str">
        <f t="shared" si="68"/>
        <v>CLUES200</v>
      </c>
      <c r="B964" s="53" t="s">
        <v>2138</v>
      </c>
      <c r="C964" s="91">
        <f ca="1" t="shared" si="64"/>
        <v>0</v>
      </c>
      <c r="D964" s="91">
        <f t="shared" si="69"/>
        <v>0</v>
      </c>
      <c r="E964" s="91">
        <f t="shared" si="70"/>
        <v>2023</v>
      </c>
    </row>
    <row r="965" spans="1:5" ht="12.75">
      <c r="A965" s="91" t="str">
        <f t="shared" si="68"/>
        <v>CLUES200</v>
      </c>
      <c r="B965" s="53" t="s">
        <v>2139</v>
      </c>
      <c r="C965" s="91">
        <f ca="1" t="shared" si="64"/>
        <v>0</v>
      </c>
      <c r="D965" s="91">
        <f t="shared" si="69"/>
        <v>0</v>
      </c>
      <c r="E965" s="91">
        <f t="shared" si="70"/>
        <v>2023</v>
      </c>
    </row>
    <row r="966" spans="1:5" ht="12.75">
      <c r="A966" s="91" t="str">
        <f t="shared" si="68"/>
        <v>CLUES200</v>
      </c>
      <c r="B966" s="53" t="s">
        <v>2140</v>
      </c>
      <c r="C966" s="91">
        <f ca="1" t="shared" si="64"/>
        <v>0</v>
      </c>
      <c r="D966" s="91">
        <f t="shared" si="69"/>
        <v>0</v>
      </c>
      <c r="E966" s="91">
        <f t="shared" si="70"/>
        <v>2023</v>
      </c>
    </row>
    <row r="967" spans="1:5" ht="12.75">
      <c r="A967" s="91" t="str">
        <f t="shared" si="68"/>
        <v>CLUES200</v>
      </c>
      <c r="B967" s="53" t="s">
        <v>2141</v>
      </c>
      <c r="C967" s="91">
        <f ca="1" t="shared" si="64"/>
        <v>0</v>
      </c>
      <c r="D967" s="91">
        <f t="shared" si="69"/>
        <v>0</v>
      </c>
      <c r="E967" s="91">
        <f t="shared" si="70"/>
        <v>2023</v>
      </c>
    </row>
    <row r="968" spans="1:5" ht="12.75">
      <c r="A968" s="91" t="str">
        <f t="shared" si="68"/>
        <v>CLUES200</v>
      </c>
      <c r="B968" s="53" t="s">
        <v>2142</v>
      </c>
      <c r="C968" s="91">
        <f ca="1" t="shared" si="71" ref="C968:C1031">INDIRECT(B968)</f>
        <v>0</v>
      </c>
      <c r="D968" s="91">
        <f t="shared" si="69"/>
        <v>0</v>
      </c>
      <c r="E968" s="91">
        <f t="shared" si="70"/>
        <v>2023</v>
      </c>
    </row>
    <row r="969" spans="1:5" ht="12.75">
      <c r="A969" s="91" t="str">
        <f t="shared" si="68"/>
        <v>CLUES200</v>
      </c>
      <c r="B969" s="53" t="s">
        <v>2687</v>
      </c>
      <c r="C969" s="91">
        <f ca="1" t="shared" si="71"/>
        <v>0</v>
      </c>
      <c r="D969" s="91">
        <f t="shared" si="69"/>
        <v>0</v>
      </c>
      <c r="E969" s="91">
        <f t="shared" si="70"/>
        <v>2023</v>
      </c>
    </row>
    <row r="970" spans="1:5" ht="12.75">
      <c r="A970" s="91" t="str">
        <f t="shared" si="68"/>
        <v>CLUES200</v>
      </c>
      <c r="B970" s="53" t="s">
        <v>2143</v>
      </c>
      <c r="C970" s="91">
        <f ca="1" t="shared" si="71"/>
        <v>0</v>
      </c>
      <c r="D970" s="91">
        <f t="shared" si="69"/>
        <v>0</v>
      </c>
      <c r="E970" s="91">
        <f t="shared" si="70"/>
        <v>2023</v>
      </c>
    </row>
    <row r="971" spans="1:5" ht="12.75">
      <c r="A971" s="91" t="str">
        <f t="shared" si="68"/>
        <v>CLUES200</v>
      </c>
      <c r="B971" s="53" t="s">
        <v>2144</v>
      </c>
      <c r="C971" s="91">
        <f ca="1" t="shared" si="71"/>
        <v>0</v>
      </c>
      <c r="D971" s="91">
        <f t="shared" si="69"/>
        <v>0</v>
      </c>
      <c r="E971" s="91">
        <f t="shared" si="70"/>
        <v>2023</v>
      </c>
    </row>
    <row r="972" spans="1:5" ht="12.75">
      <c r="A972" s="91" t="str">
        <f t="shared" si="68"/>
        <v>CLUES200</v>
      </c>
      <c r="B972" s="53" t="s">
        <v>2145</v>
      </c>
      <c r="C972" s="91">
        <f ca="1" t="shared" si="71"/>
        <v>0</v>
      </c>
      <c r="D972" s="91">
        <f t="shared" si="69"/>
        <v>0</v>
      </c>
      <c r="E972" s="91">
        <f t="shared" si="70"/>
        <v>2023</v>
      </c>
    </row>
    <row r="973" spans="1:5" ht="12.75">
      <c r="A973" s="91" t="str">
        <f t="shared" si="68"/>
        <v>CLUES200</v>
      </c>
      <c r="B973" s="53" t="s">
        <v>2146</v>
      </c>
      <c r="C973" s="91">
        <f ca="1" t="shared" si="71"/>
        <v>0</v>
      </c>
      <c r="D973" s="91">
        <f t="shared" si="69"/>
        <v>0</v>
      </c>
      <c r="E973" s="91">
        <f t="shared" si="70"/>
        <v>2023</v>
      </c>
    </row>
    <row r="974" spans="1:5" ht="12.75">
      <c r="A974" s="91" t="str">
        <f t="shared" si="68"/>
        <v>CLUES200</v>
      </c>
      <c r="B974" s="53" t="s">
        <v>2147</v>
      </c>
      <c r="C974" s="91">
        <f ca="1" t="shared" si="71"/>
        <v>0</v>
      </c>
      <c r="D974" s="91">
        <f t="shared" si="69"/>
        <v>0</v>
      </c>
      <c r="E974" s="91">
        <f t="shared" si="70"/>
        <v>2023</v>
      </c>
    </row>
    <row r="975" spans="1:5" ht="12.75">
      <c r="A975" s="91" t="str">
        <f t="shared" si="68"/>
        <v>CLUES200</v>
      </c>
      <c r="B975" s="53" t="s">
        <v>2148</v>
      </c>
      <c r="C975" s="91">
        <f ca="1" t="shared" si="71"/>
        <v>0</v>
      </c>
      <c r="D975" s="91">
        <f t="shared" si="69"/>
        <v>0</v>
      </c>
      <c r="E975" s="91">
        <f t="shared" si="70"/>
        <v>2023</v>
      </c>
    </row>
    <row r="976" spans="1:5" ht="12.75">
      <c r="A976" s="91" t="str">
        <f t="shared" si="68"/>
        <v>CLUES200</v>
      </c>
      <c r="B976" s="53" t="s">
        <v>2149</v>
      </c>
      <c r="C976" s="91">
        <f ca="1" t="shared" si="71"/>
        <v>0</v>
      </c>
      <c r="D976" s="91">
        <f t="shared" si="69"/>
        <v>0</v>
      </c>
      <c r="E976" s="91">
        <f t="shared" si="70"/>
        <v>2023</v>
      </c>
    </row>
    <row r="977" spans="1:5" ht="12.75">
      <c r="A977" s="91" t="str">
        <f t="shared" si="68"/>
        <v>CLUES200</v>
      </c>
      <c r="B977" s="53" t="s">
        <v>908</v>
      </c>
      <c r="C977" s="91">
        <f ca="1" t="shared" si="71"/>
        <v>0</v>
      </c>
      <c r="D977" s="91">
        <f t="shared" si="69"/>
        <v>0</v>
      </c>
      <c r="E977" s="91">
        <f t="shared" si="70"/>
        <v>2023</v>
      </c>
    </row>
    <row r="978" spans="1:5" ht="12.75">
      <c r="A978" s="91" t="str">
        <f t="shared" si="68"/>
        <v>CLUES200</v>
      </c>
      <c r="B978" s="53" t="s">
        <v>910</v>
      </c>
      <c r="C978" s="91">
        <f ca="1" t="shared" si="71"/>
        <v>0</v>
      </c>
      <c r="D978" s="91">
        <f t="shared" si="69"/>
        <v>0</v>
      </c>
      <c r="E978" s="91">
        <f t="shared" si="70"/>
        <v>2023</v>
      </c>
    </row>
    <row r="979" spans="1:5" ht="12.75">
      <c r="A979" s="91" t="str">
        <f t="shared" si="68"/>
        <v>CLUES200</v>
      </c>
      <c r="B979" s="53" t="s">
        <v>912</v>
      </c>
      <c r="C979" s="91">
        <f ca="1" t="shared" si="71"/>
        <v>0</v>
      </c>
      <c r="D979" s="91">
        <f t="shared" si="69"/>
        <v>0</v>
      </c>
      <c r="E979" s="91">
        <f t="shared" si="70"/>
        <v>2023</v>
      </c>
    </row>
    <row r="980" spans="1:5" ht="12.75">
      <c r="A980" s="91" t="str">
        <f t="shared" si="68"/>
        <v>CLUES200</v>
      </c>
      <c r="B980" s="53" t="s">
        <v>914</v>
      </c>
      <c r="C980" s="91">
        <f ca="1" t="shared" si="71"/>
        <v>0</v>
      </c>
      <c r="D980" s="91">
        <f t="shared" si="69"/>
        <v>0</v>
      </c>
      <c r="E980" s="91">
        <f t="shared" si="70"/>
        <v>2023</v>
      </c>
    </row>
    <row r="981" spans="1:5" ht="12.75">
      <c r="A981" s="91" t="str">
        <f t="shared" si="68"/>
        <v>CLUES200</v>
      </c>
      <c r="B981" s="53" t="s">
        <v>916</v>
      </c>
      <c r="C981" s="91">
        <f ca="1" t="shared" si="71"/>
        <v>0</v>
      </c>
      <c r="D981" s="91">
        <f t="shared" si="69"/>
        <v>0</v>
      </c>
      <c r="E981" s="91">
        <f t="shared" si="70"/>
        <v>2023</v>
      </c>
    </row>
    <row r="982" spans="1:5" ht="12.75">
      <c r="A982" s="91" t="str">
        <f t="shared" si="68"/>
        <v>CLUES200</v>
      </c>
      <c r="B982" s="53" t="s">
        <v>917</v>
      </c>
      <c r="C982" s="91">
        <f ca="1" t="shared" si="71"/>
        <v>0</v>
      </c>
      <c r="D982" s="91">
        <f t="shared" si="69"/>
        <v>0</v>
      </c>
      <c r="E982" s="91">
        <f t="shared" si="70"/>
        <v>2023</v>
      </c>
    </row>
    <row r="983" spans="1:5" ht="12.75">
      <c r="A983" s="91" t="str">
        <f t="shared" si="68"/>
        <v>CLUES200</v>
      </c>
      <c r="B983" s="534" t="s">
        <v>918</v>
      </c>
      <c r="C983" s="91">
        <f ca="1" t="shared" si="71"/>
        <v>0</v>
      </c>
      <c r="D983" s="91">
        <f t="shared" si="69"/>
        <v>0</v>
      </c>
      <c r="E983" s="91">
        <f t="shared" si="70"/>
        <v>2023</v>
      </c>
    </row>
    <row r="984" spans="1:5" ht="12.75">
      <c r="A984" s="91" t="str">
        <f t="shared" si="68"/>
        <v>CLUES200</v>
      </c>
      <c r="B984" s="534" t="s">
        <v>919</v>
      </c>
      <c r="C984" s="91">
        <f ca="1" t="shared" si="71"/>
        <v>0</v>
      </c>
      <c r="D984" s="91">
        <f t="shared" si="69"/>
        <v>0</v>
      </c>
      <c r="E984" s="91">
        <f t="shared" si="70"/>
        <v>2023</v>
      </c>
    </row>
    <row r="985" spans="1:5" ht="12.75">
      <c r="A985" s="91" t="str">
        <f t="shared" si="68"/>
        <v>CLUES200</v>
      </c>
      <c r="B985" s="534" t="s">
        <v>921</v>
      </c>
      <c r="C985" s="91">
        <f ca="1" t="shared" si="71"/>
        <v>0</v>
      </c>
      <c r="D985" s="91">
        <f t="shared" si="69"/>
        <v>0</v>
      </c>
      <c r="E985" s="91">
        <f t="shared" si="70"/>
        <v>2023</v>
      </c>
    </row>
    <row r="986" spans="1:5" ht="12.75">
      <c r="A986" s="91" t="str">
        <f t="shared" si="68"/>
        <v>CLUES200</v>
      </c>
      <c r="B986" s="534" t="s">
        <v>923</v>
      </c>
      <c r="C986" s="91">
        <f ca="1" t="shared" si="71"/>
        <v>0</v>
      </c>
      <c r="D986" s="91">
        <f t="shared" si="69"/>
        <v>0</v>
      </c>
      <c r="E986" s="91">
        <f t="shared" si="70"/>
        <v>2023</v>
      </c>
    </row>
    <row r="987" spans="1:5" ht="12.75">
      <c r="A987" s="91" t="str">
        <f t="shared" si="68"/>
        <v>CLUES200</v>
      </c>
      <c r="B987" s="534" t="s">
        <v>924</v>
      </c>
      <c r="C987" s="91">
        <f ca="1" t="shared" si="71"/>
        <v>0</v>
      </c>
      <c r="D987" s="91">
        <f t="shared" si="69"/>
        <v>0</v>
      </c>
      <c r="E987" s="91">
        <f t="shared" si="70"/>
        <v>2023</v>
      </c>
    </row>
    <row r="988" spans="1:5" ht="12.75">
      <c r="A988" s="91" t="str">
        <f aca="true" t="shared" si="72" ref="A988:A1051">clues</f>
        <v>CLUES200</v>
      </c>
      <c r="B988" s="534" t="s">
        <v>925</v>
      </c>
      <c r="C988" s="91">
        <f ca="1" t="shared" si="71"/>
        <v>0</v>
      </c>
      <c r="D988" s="91">
        <f aca="true" t="shared" si="73" ref="D988:D1051">mes</f>
        <v>0</v>
      </c>
      <c r="E988" s="91">
        <f aca="true" t="shared" si="74" ref="E988:E1051">anno</f>
        <v>2023</v>
      </c>
    </row>
    <row r="989" spans="1:5" ht="12.75">
      <c r="A989" s="91" t="str">
        <f t="shared" si="72"/>
        <v>CLUES200</v>
      </c>
      <c r="B989" s="534" t="s">
        <v>926</v>
      </c>
      <c r="C989" s="91">
        <f ca="1" t="shared" si="71"/>
        <v>0</v>
      </c>
      <c r="D989" s="91">
        <f t="shared" si="73"/>
        <v>0</v>
      </c>
      <c r="E989" s="91">
        <f t="shared" si="74"/>
        <v>2023</v>
      </c>
    </row>
    <row r="990" spans="1:5" ht="12.75">
      <c r="A990" s="91" t="str">
        <f t="shared" si="72"/>
        <v>CLUES200</v>
      </c>
      <c r="B990" s="534" t="s">
        <v>927</v>
      </c>
      <c r="C990" s="91">
        <f ca="1" t="shared" si="71"/>
        <v>0</v>
      </c>
      <c r="D990" s="91">
        <f t="shared" si="73"/>
        <v>0</v>
      </c>
      <c r="E990" s="91">
        <f t="shared" si="74"/>
        <v>2023</v>
      </c>
    </row>
    <row r="991" spans="1:5" ht="12.75">
      <c r="A991" s="91" t="str">
        <f t="shared" si="72"/>
        <v>CLUES200</v>
      </c>
      <c r="B991" s="534" t="s">
        <v>928</v>
      </c>
      <c r="C991" s="91">
        <f ca="1" t="shared" si="71"/>
        <v>0</v>
      </c>
      <c r="D991" s="91">
        <f t="shared" si="73"/>
        <v>0</v>
      </c>
      <c r="E991" s="91">
        <f t="shared" si="74"/>
        <v>2023</v>
      </c>
    </row>
    <row r="992" spans="1:5" ht="12.75">
      <c r="A992" s="91" t="str">
        <f t="shared" si="72"/>
        <v>CLUES200</v>
      </c>
      <c r="B992" s="534" t="s">
        <v>930</v>
      </c>
      <c r="C992" s="91">
        <f ca="1" t="shared" si="71"/>
        <v>0</v>
      </c>
      <c r="D992" s="91">
        <f t="shared" si="73"/>
        <v>0</v>
      </c>
      <c r="E992" s="91">
        <f t="shared" si="74"/>
        <v>2023</v>
      </c>
    </row>
    <row r="993" spans="1:5" ht="12.75">
      <c r="A993" s="91" t="str">
        <f t="shared" si="72"/>
        <v>CLUES200</v>
      </c>
      <c r="B993" s="534" t="s">
        <v>931</v>
      </c>
      <c r="C993" s="91">
        <f ca="1" t="shared" si="71"/>
        <v>0</v>
      </c>
      <c r="D993" s="91">
        <f t="shared" si="73"/>
        <v>0</v>
      </c>
      <c r="E993" s="91">
        <f t="shared" si="74"/>
        <v>2023</v>
      </c>
    </row>
    <row r="994" spans="1:5" ht="12.75">
      <c r="A994" s="91" t="str">
        <f t="shared" si="72"/>
        <v>CLUES200</v>
      </c>
      <c r="B994" s="534" t="s">
        <v>932</v>
      </c>
      <c r="C994" s="91">
        <f ca="1" t="shared" si="71"/>
        <v>0</v>
      </c>
      <c r="D994" s="91">
        <f t="shared" si="73"/>
        <v>0</v>
      </c>
      <c r="E994" s="91">
        <f t="shared" si="74"/>
        <v>2023</v>
      </c>
    </row>
    <row r="995" spans="1:5" ht="12.75">
      <c r="A995" s="91" t="str">
        <f t="shared" si="72"/>
        <v>CLUES200</v>
      </c>
      <c r="B995" s="534" t="s">
        <v>933</v>
      </c>
      <c r="C995" s="91">
        <f ca="1" t="shared" si="71"/>
        <v>0</v>
      </c>
      <c r="D995" s="91">
        <f t="shared" si="73"/>
        <v>0</v>
      </c>
      <c r="E995" s="91">
        <f t="shared" si="74"/>
        <v>2023</v>
      </c>
    </row>
    <row r="996" spans="1:5" ht="12.75">
      <c r="A996" s="91" t="str">
        <f t="shared" si="72"/>
        <v>CLUES200</v>
      </c>
      <c r="B996" s="534" t="s">
        <v>935</v>
      </c>
      <c r="C996" s="91">
        <f ca="1" t="shared" si="71"/>
        <v>0</v>
      </c>
      <c r="D996" s="91">
        <f t="shared" si="73"/>
        <v>0</v>
      </c>
      <c r="E996" s="91">
        <f t="shared" si="74"/>
        <v>2023</v>
      </c>
    </row>
    <row r="997" spans="1:5" ht="12.75">
      <c r="A997" s="91" t="str">
        <f t="shared" si="72"/>
        <v>CLUES200</v>
      </c>
      <c r="B997" s="534" t="s">
        <v>937</v>
      </c>
      <c r="C997" s="91">
        <f ca="1" t="shared" si="71"/>
        <v>0</v>
      </c>
      <c r="D997" s="91">
        <f t="shared" si="73"/>
        <v>0</v>
      </c>
      <c r="E997" s="91">
        <f t="shared" si="74"/>
        <v>2023</v>
      </c>
    </row>
    <row r="998" spans="1:5" ht="12.75">
      <c r="A998" s="91" t="str">
        <f t="shared" si="72"/>
        <v>CLUES200</v>
      </c>
      <c r="B998" s="534" t="s">
        <v>1008</v>
      </c>
      <c r="C998" s="91">
        <f ca="1" t="shared" si="71"/>
        <v>0</v>
      </c>
      <c r="D998" s="91">
        <f t="shared" si="73"/>
        <v>0</v>
      </c>
      <c r="E998" s="91">
        <f t="shared" si="74"/>
        <v>2023</v>
      </c>
    </row>
    <row r="999" spans="1:5" ht="12.75">
      <c r="A999" s="91" t="str">
        <f t="shared" si="72"/>
        <v>CLUES200</v>
      </c>
      <c r="B999" s="534" t="s">
        <v>1010</v>
      </c>
      <c r="C999" s="91">
        <f ca="1" t="shared" si="71"/>
        <v>0</v>
      </c>
      <c r="D999" s="91">
        <f t="shared" si="73"/>
        <v>0</v>
      </c>
      <c r="E999" s="91">
        <f t="shared" si="74"/>
        <v>2023</v>
      </c>
    </row>
    <row r="1000" spans="1:5" ht="12.75">
      <c r="A1000" s="91" t="str">
        <f t="shared" si="72"/>
        <v>CLUES200</v>
      </c>
      <c r="B1000" s="534" t="s">
        <v>1012</v>
      </c>
      <c r="C1000" s="91">
        <f ca="1" t="shared" si="71"/>
        <v>0</v>
      </c>
      <c r="D1000" s="91">
        <f t="shared" si="73"/>
        <v>0</v>
      </c>
      <c r="E1000" s="91">
        <f t="shared" si="74"/>
        <v>2023</v>
      </c>
    </row>
    <row r="1001" spans="1:5" ht="12.75">
      <c r="A1001" s="91" t="str">
        <f t="shared" si="72"/>
        <v>CLUES200</v>
      </c>
      <c r="B1001" s="534" t="s">
        <v>1013</v>
      </c>
      <c r="C1001" s="91">
        <f ca="1" t="shared" si="71"/>
        <v>0</v>
      </c>
      <c r="D1001" s="91">
        <f t="shared" si="73"/>
        <v>0</v>
      </c>
      <c r="E1001" s="91">
        <f t="shared" si="74"/>
        <v>2023</v>
      </c>
    </row>
    <row r="1002" spans="1:5" ht="12.75">
      <c r="A1002" s="91" t="str">
        <f t="shared" si="72"/>
        <v>CLUES200</v>
      </c>
      <c r="B1002" s="534" t="s">
        <v>1014</v>
      </c>
      <c r="C1002" s="91">
        <f ca="1" t="shared" si="71"/>
        <v>0</v>
      </c>
      <c r="D1002" s="91">
        <f t="shared" si="73"/>
        <v>0</v>
      </c>
      <c r="E1002" s="91">
        <f t="shared" si="74"/>
        <v>2023</v>
      </c>
    </row>
    <row r="1003" spans="1:5" ht="12.75">
      <c r="A1003" s="91" t="str">
        <f t="shared" si="72"/>
        <v>CLUES200</v>
      </c>
      <c r="B1003" s="534" t="s">
        <v>1017</v>
      </c>
      <c r="C1003" s="91">
        <f ca="1" t="shared" si="71"/>
        <v>0</v>
      </c>
      <c r="D1003" s="91">
        <f t="shared" si="73"/>
        <v>0</v>
      </c>
      <c r="E1003" s="91">
        <f t="shared" si="74"/>
        <v>2023</v>
      </c>
    </row>
    <row r="1004" spans="1:5" ht="12.75">
      <c r="A1004" s="91" t="str">
        <f t="shared" si="72"/>
        <v>CLUES200</v>
      </c>
      <c r="B1004" s="534" t="s">
        <v>1019</v>
      </c>
      <c r="C1004" s="91">
        <f ca="1" t="shared" si="71"/>
        <v>0</v>
      </c>
      <c r="D1004" s="91">
        <f t="shared" si="73"/>
        <v>0</v>
      </c>
      <c r="E1004" s="91">
        <f t="shared" si="74"/>
        <v>2023</v>
      </c>
    </row>
    <row r="1005" spans="1:5" ht="12.75">
      <c r="A1005" s="91" t="str">
        <f t="shared" si="72"/>
        <v>CLUES200</v>
      </c>
      <c r="B1005" s="534" t="s">
        <v>1021</v>
      </c>
      <c r="C1005" s="91">
        <f ca="1" t="shared" si="71"/>
        <v>0</v>
      </c>
      <c r="D1005" s="91">
        <f t="shared" si="73"/>
        <v>0</v>
      </c>
      <c r="E1005" s="91">
        <f t="shared" si="74"/>
        <v>2023</v>
      </c>
    </row>
    <row r="1006" spans="1:5" ht="12.75">
      <c r="A1006" s="91" t="str">
        <f t="shared" si="72"/>
        <v>CLUES200</v>
      </c>
      <c r="B1006" s="534" t="s">
        <v>1023</v>
      </c>
      <c r="C1006" s="91">
        <f ca="1" t="shared" si="71"/>
        <v>0</v>
      </c>
      <c r="D1006" s="91">
        <f t="shared" si="73"/>
        <v>0</v>
      </c>
      <c r="E1006" s="91">
        <f t="shared" si="74"/>
        <v>2023</v>
      </c>
    </row>
    <row r="1007" spans="1:5" ht="12.75">
      <c r="A1007" s="91" t="str">
        <f t="shared" si="72"/>
        <v>CLUES200</v>
      </c>
      <c r="B1007" s="534" t="s">
        <v>1026</v>
      </c>
      <c r="C1007" s="91">
        <f ca="1" t="shared" si="71"/>
        <v>0</v>
      </c>
      <c r="D1007" s="91">
        <f t="shared" si="73"/>
        <v>0</v>
      </c>
      <c r="E1007" s="91">
        <f t="shared" si="74"/>
        <v>2023</v>
      </c>
    </row>
    <row r="1008" spans="1:5" ht="12.75">
      <c r="A1008" s="91" t="str">
        <f t="shared" si="72"/>
        <v>CLUES200</v>
      </c>
      <c r="B1008" s="534" t="s">
        <v>1028</v>
      </c>
      <c r="C1008" s="91">
        <f ca="1" t="shared" si="71"/>
        <v>0</v>
      </c>
      <c r="D1008" s="91">
        <f t="shared" si="73"/>
        <v>0</v>
      </c>
      <c r="E1008" s="91">
        <f t="shared" si="74"/>
        <v>2023</v>
      </c>
    </row>
    <row r="1009" spans="1:5" ht="12.75">
      <c r="A1009" s="91" t="str">
        <f t="shared" si="72"/>
        <v>CLUES200</v>
      </c>
      <c r="B1009" s="534" t="s">
        <v>1030</v>
      </c>
      <c r="C1009" s="91">
        <f ca="1" t="shared" si="71"/>
        <v>0</v>
      </c>
      <c r="D1009" s="91">
        <f t="shared" si="73"/>
        <v>0</v>
      </c>
      <c r="E1009" s="91">
        <f t="shared" si="74"/>
        <v>2023</v>
      </c>
    </row>
    <row r="1010" spans="1:5" ht="12.75">
      <c r="A1010" s="91" t="str">
        <f t="shared" si="72"/>
        <v>CLUES200</v>
      </c>
      <c r="B1010" s="534" t="s">
        <v>1032</v>
      </c>
      <c r="C1010" s="91">
        <f ca="1" t="shared" si="71"/>
        <v>0</v>
      </c>
      <c r="D1010" s="91">
        <f t="shared" si="73"/>
        <v>0</v>
      </c>
      <c r="E1010" s="91">
        <f t="shared" si="74"/>
        <v>2023</v>
      </c>
    </row>
    <row r="1011" spans="1:5" ht="12.75">
      <c r="A1011" s="91" t="str">
        <f t="shared" si="72"/>
        <v>CLUES200</v>
      </c>
      <c r="B1011" s="534" t="s">
        <v>2752</v>
      </c>
      <c r="C1011" s="91">
        <f ca="1" t="shared" si="71"/>
        <v>0</v>
      </c>
      <c r="D1011" s="91">
        <f t="shared" si="73"/>
        <v>0</v>
      </c>
      <c r="E1011" s="91">
        <f t="shared" si="74"/>
        <v>2023</v>
      </c>
    </row>
    <row r="1012" spans="1:5" ht="12.75">
      <c r="A1012" s="91" t="str">
        <f t="shared" si="72"/>
        <v>CLUES200</v>
      </c>
      <c r="B1012" s="534" t="s">
        <v>1034</v>
      </c>
      <c r="C1012" s="91">
        <f ca="1" t="shared" si="71"/>
        <v>0</v>
      </c>
      <c r="D1012" s="91">
        <f t="shared" si="73"/>
        <v>0</v>
      </c>
      <c r="E1012" s="91">
        <f t="shared" si="74"/>
        <v>2023</v>
      </c>
    </row>
    <row r="1013" spans="1:5" ht="12.75">
      <c r="A1013" s="91" t="str">
        <f t="shared" si="72"/>
        <v>CLUES200</v>
      </c>
      <c r="B1013" s="534" t="s">
        <v>1037</v>
      </c>
      <c r="C1013" s="91">
        <f ca="1" t="shared" si="71"/>
        <v>0</v>
      </c>
      <c r="D1013" s="91">
        <f t="shared" si="73"/>
        <v>0</v>
      </c>
      <c r="E1013" s="91">
        <f t="shared" si="74"/>
        <v>2023</v>
      </c>
    </row>
    <row r="1014" spans="1:5" ht="12.75">
      <c r="A1014" s="91" t="str">
        <f t="shared" si="72"/>
        <v>CLUES200</v>
      </c>
      <c r="B1014" s="534" t="s">
        <v>1039</v>
      </c>
      <c r="C1014" s="91">
        <f ca="1" t="shared" si="71"/>
        <v>0</v>
      </c>
      <c r="D1014" s="91">
        <f t="shared" si="73"/>
        <v>0</v>
      </c>
      <c r="E1014" s="91">
        <f t="shared" si="74"/>
        <v>2023</v>
      </c>
    </row>
    <row r="1015" spans="1:5" ht="12.75">
      <c r="A1015" s="91" t="str">
        <f t="shared" si="72"/>
        <v>CLUES200</v>
      </c>
      <c r="B1015" s="534" t="s">
        <v>1041</v>
      </c>
      <c r="C1015" s="91">
        <f ca="1" t="shared" si="71"/>
        <v>0</v>
      </c>
      <c r="D1015" s="91">
        <f t="shared" si="73"/>
        <v>0</v>
      </c>
      <c r="E1015" s="91">
        <f t="shared" si="74"/>
        <v>2023</v>
      </c>
    </row>
    <row r="1016" spans="1:5" ht="12.75">
      <c r="A1016" s="91" t="str">
        <f t="shared" si="72"/>
        <v>CLUES200</v>
      </c>
      <c r="B1016" s="534" t="s">
        <v>1043</v>
      </c>
      <c r="C1016" s="91">
        <f ca="1" t="shared" si="71"/>
        <v>0</v>
      </c>
      <c r="D1016" s="91">
        <f t="shared" si="73"/>
        <v>0</v>
      </c>
      <c r="E1016" s="91">
        <f t="shared" si="74"/>
        <v>2023</v>
      </c>
    </row>
    <row r="1017" spans="1:5" ht="12.75">
      <c r="A1017" s="91" t="str">
        <f t="shared" si="72"/>
        <v>CLUES200</v>
      </c>
      <c r="B1017" s="534" t="s">
        <v>1045</v>
      </c>
      <c r="C1017" s="91">
        <f ca="1" t="shared" si="71"/>
        <v>0</v>
      </c>
      <c r="D1017" s="91">
        <f t="shared" si="73"/>
        <v>0</v>
      </c>
      <c r="E1017" s="91">
        <f t="shared" si="74"/>
        <v>2023</v>
      </c>
    </row>
    <row r="1018" spans="1:5" ht="12.75">
      <c r="A1018" s="91" t="str">
        <f t="shared" si="72"/>
        <v>CLUES200</v>
      </c>
      <c r="B1018" s="534" t="s">
        <v>941</v>
      </c>
      <c r="C1018" s="91">
        <f ca="1" t="shared" si="71"/>
        <v>0</v>
      </c>
      <c r="D1018" s="91">
        <f t="shared" si="73"/>
        <v>0</v>
      </c>
      <c r="E1018" s="91">
        <f t="shared" si="74"/>
        <v>2023</v>
      </c>
    </row>
    <row r="1019" spans="1:5" ht="12.75">
      <c r="A1019" s="91" t="str">
        <f t="shared" si="72"/>
        <v>CLUES200</v>
      </c>
      <c r="B1019" s="534" t="s">
        <v>943</v>
      </c>
      <c r="C1019" s="91">
        <f ca="1" t="shared" si="71"/>
        <v>0</v>
      </c>
      <c r="D1019" s="91">
        <f t="shared" si="73"/>
        <v>0</v>
      </c>
      <c r="E1019" s="91">
        <f t="shared" si="74"/>
        <v>2023</v>
      </c>
    </row>
    <row r="1020" spans="1:5" ht="12.75">
      <c r="A1020" s="91" t="str">
        <f t="shared" si="72"/>
        <v>CLUES200</v>
      </c>
      <c r="B1020" s="534" t="s">
        <v>945</v>
      </c>
      <c r="C1020" s="91">
        <f ca="1" t="shared" si="71"/>
        <v>0</v>
      </c>
      <c r="D1020" s="91">
        <f t="shared" si="73"/>
        <v>0</v>
      </c>
      <c r="E1020" s="91">
        <f t="shared" si="74"/>
        <v>2023</v>
      </c>
    </row>
    <row r="1021" spans="1:5" ht="12.75">
      <c r="A1021" s="91" t="str">
        <f t="shared" si="72"/>
        <v>CLUES200</v>
      </c>
      <c r="B1021" s="534" t="s">
        <v>1793</v>
      </c>
      <c r="C1021" s="91">
        <f ca="1" t="shared" si="71"/>
        <v>0</v>
      </c>
      <c r="D1021" s="91">
        <f t="shared" si="73"/>
        <v>0</v>
      </c>
      <c r="E1021" s="91">
        <f t="shared" si="74"/>
        <v>2023</v>
      </c>
    </row>
    <row r="1022" spans="1:5" ht="12.75">
      <c r="A1022" s="91" t="str">
        <f t="shared" si="72"/>
        <v>CLUES200</v>
      </c>
      <c r="B1022" s="534" t="s">
        <v>1795</v>
      </c>
      <c r="C1022" s="91">
        <f ca="1" t="shared" si="71"/>
        <v>0</v>
      </c>
      <c r="D1022" s="91">
        <f t="shared" si="73"/>
        <v>0</v>
      </c>
      <c r="E1022" s="91">
        <f t="shared" si="74"/>
        <v>2023</v>
      </c>
    </row>
    <row r="1023" spans="1:5" ht="12.75">
      <c r="A1023" s="91" t="str">
        <f t="shared" si="72"/>
        <v>CLUES200</v>
      </c>
      <c r="B1023" s="534" t="s">
        <v>947</v>
      </c>
      <c r="C1023" s="91">
        <f ca="1" t="shared" si="71"/>
        <v>0</v>
      </c>
      <c r="D1023" s="91">
        <f t="shared" si="73"/>
        <v>0</v>
      </c>
      <c r="E1023" s="91">
        <f t="shared" si="74"/>
        <v>2023</v>
      </c>
    </row>
    <row r="1024" spans="1:5" ht="12.75">
      <c r="A1024" s="91" t="str">
        <f t="shared" si="72"/>
        <v>CLUES200</v>
      </c>
      <c r="B1024" s="534" t="s">
        <v>948</v>
      </c>
      <c r="C1024" s="91">
        <f ca="1" t="shared" si="71"/>
        <v>0</v>
      </c>
      <c r="D1024" s="91">
        <f t="shared" si="73"/>
        <v>0</v>
      </c>
      <c r="E1024" s="91">
        <f t="shared" si="74"/>
        <v>2023</v>
      </c>
    </row>
    <row r="1025" spans="1:5" ht="12.75">
      <c r="A1025" s="91" t="str">
        <f t="shared" si="72"/>
        <v>CLUES200</v>
      </c>
      <c r="B1025" s="534" t="s">
        <v>949</v>
      </c>
      <c r="C1025" s="91">
        <f ca="1" t="shared" si="71"/>
        <v>0</v>
      </c>
      <c r="D1025" s="91">
        <f t="shared" si="73"/>
        <v>0</v>
      </c>
      <c r="E1025" s="91">
        <f t="shared" si="74"/>
        <v>2023</v>
      </c>
    </row>
    <row r="1026" spans="1:5" ht="12.75">
      <c r="A1026" s="91" t="str">
        <f t="shared" si="72"/>
        <v>CLUES200</v>
      </c>
      <c r="B1026" s="534" t="s">
        <v>951</v>
      </c>
      <c r="C1026" s="91">
        <f ca="1" t="shared" si="71"/>
        <v>0</v>
      </c>
      <c r="D1026" s="91">
        <f t="shared" si="73"/>
        <v>0</v>
      </c>
      <c r="E1026" s="91">
        <f t="shared" si="74"/>
        <v>2023</v>
      </c>
    </row>
    <row r="1027" spans="1:5" ht="12.75">
      <c r="A1027" s="91" t="str">
        <f t="shared" si="72"/>
        <v>CLUES200</v>
      </c>
      <c r="B1027" s="534" t="s">
        <v>2689</v>
      </c>
      <c r="C1027" s="91">
        <f ca="1" t="shared" si="71"/>
        <v>0</v>
      </c>
      <c r="D1027" s="91">
        <f t="shared" si="73"/>
        <v>0</v>
      </c>
      <c r="E1027" s="91">
        <f t="shared" si="74"/>
        <v>2023</v>
      </c>
    </row>
    <row r="1028" spans="1:5" ht="12.75">
      <c r="A1028" s="91" t="str">
        <f t="shared" si="72"/>
        <v>CLUES200</v>
      </c>
      <c r="B1028" s="534" t="s">
        <v>953</v>
      </c>
      <c r="C1028" s="91">
        <f ca="1" t="shared" si="71"/>
        <v>0</v>
      </c>
      <c r="D1028" s="91">
        <f t="shared" si="73"/>
        <v>0</v>
      </c>
      <c r="E1028" s="91">
        <f t="shared" si="74"/>
        <v>2023</v>
      </c>
    </row>
    <row r="1029" spans="1:5" ht="12.75">
      <c r="A1029" s="91" t="str">
        <f t="shared" si="72"/>
        <v>CLUES200</v>
      </c>
      <c r="B1029" s="534" t="s">
        <v>954</v>
      </c>
      <c r="C1029" s="91">
        <f ca="1" t="shared" si="71"/>
        <v>0</v>
      </c>
      <c r="D1029" s="91">
        <f t="shared" si="73"/>
        <v>0</v>
      </c>
      <c r="E1029" s="91">
        <f t="shared" si="74"/>
        <v>2023</v>
      </c>
    </row>
    <row r="1030" spans="1:5" ht="12.75">
      <c r="A1030" s="91" t="str">
        <f t="shared" si="72"/>
        <v>CLUES200</v>
      </c>
      <c r="B1030" s="534" t="s">
        <v>956</v>
      </c>
      <c r="C1030" s="91">
        <f ca="1" t="shared" si="71"/>
        <v>0</v>
      </c>
      <c r="D1030" s="91">
        <f t="shared" si="73"/>
        <v>0</v>
      </c>
      <c r="E1030" s="91">
        <f t="shared" si="74"/>
        <v>2023</v>
      </c>
    </row>
    <row r="1031" spans="1:5" ht="12.75">
      <c r="A1031" s="91" t="str">
        <f t="shared" si="72"/>
        <v>CLUES200</v>
      </c>
      <c r="B1031" s="534" t="s">
        <v>957</v>
      </c>
      <c r="C1031" s="91">
        <f ca="1" t="shared" si="71"/>
        <v>0</v>
      </c>
      <c r="D1031" s="91">
        <f t="shared" si="73"/>
        <v>0</v>
      </c>
      <c r="E1031" s="91">
        <f t="shared" si="74"/>
        <v>2023</v>
      </c>
    </row>
    <row r="1032" spans="1:5" ht="12.75">
      <c r="A1032" s="91" t="str">
        <f t="shared" si="72"/>
        <v>CLUES200</v>
      </c>
      <c r="B1032" s="534" t="s">
        <v>958</v>
      </c>
      <c r="C1032" s="91">
        <f ca="1" t="shared" si="75" ref="C1032:C1095">INDIRECT(B1032)</f>
        <v>0</v>
      </c>
      <c r="D1032" s="91">
        <f t="shared" si="73"/>
        <v>0</v>
      </c>
      <c r="E1032" s="91">
        <f t="shared" si="74"/>
        <v>2023</v>
      </c>
    </row>
    <row r="1033" spans="1:5" ht="12.75">
      <c r="A1033" s="91" t="str">
        <f t="shared" si="72"/>
        <v>CLUES200</v>
      </c>
      <c r="B1033" s="534" t="s">
        <v>960</v>
      </c>
      <c r="C1033" s="91">
        <f ca="1" t="shared" si="75"/>
        <v>0</v>
      </c>
      <c r="D1033" s="91">
        <f t="shared" si="73"/>
        <v>0</v>
      </c>
      <c r="E1033" s="91">
        <f t="shared" si="74"/>
        <v>2023</v>
      </c>
    </row>
    <row r="1034" spans="1:5" ht="12.75">
      <c r="A1034" s="91" t="str">
        <f t="shared" si="72"/>
        <v>CLUES200</v>
      </c>
      <c r="B1034" s="534" t="s">
        <v>962</v>
      </c>
      <c r="C1034" s="91">
        <f ca="1" t="shared" si="75"/>
        <v>0</v>
      </c>
      <c r="D1034" s="91">
        <f t="shared" si="73"/>
        <v>0</v>
      </c>
      <c r="E1034" s="91">
        <f t="shared" si="74"/>
        <v>2023</v>
      </c>
    </row>
    <row r="1035" spans="1:5" ht="12.75">
      <c r="A1035" s="91" t="str">
        <f t="shared" si="72"/>
        <v>CLUES200</v>
      </c>
      <c r="B1035" s="534" t="s">
        <v>963</v>
      </c>
      <c r="C1035" s="91">
        <f ca="1" t="shared" si="75"/>
        <v>0</v>
      </c>
      <c r="D1035" s="91">
        <f t="shared" si="73"/>
        <v>0</v>
      </c>
      <c r="E1035" s="91">
        <f t="shared" si="74"/>
        <v>2023</v>
      </c>
    </row>
    <row r="1036" spans="1:5" ht="12.75">
      <c r="A1036" s="91" t="str">
        <f t="shared" si="72"/>
        <v>CLUES200</v>
      </c>
      <c r="B1036" s="534" t="s">
        <v>964</v>
      </c>
      <c r="C1036" s="91">
        <f ca="1" t="shared" si="75"/>
        <v>0</v>
      </c>
      <c r="D1036" s="91">
        <f t="shared" si="73"/>
        <v>0</v>
      </c>
      <c r="E1036" s="91">
        <f t="shared" si="74"/>
        <v>2023</v>
      </c>
    </row>
    <row r="1037" spans="1:5" ht="12.75">
      <c r="A1037" s="91" t="str">
        <f t="shared" si="72"/>
        <v>CLUES200</v>
      </c>
      <c r="B1037" s="534" t="s">
        <v>968</v>
      </c>
      <c r="C1037" s="91">
        <f ca="1" t="shared" si="75"/>
        <v>0</v>
      </c>
      <c r="D1037" s="91">
        <f t="shared" si="73"/>
        <v>0</v>
      </c>
      <c r="E1037" s="91">
        <f t="shared" si="74"/>
        <v>2023</v>
      </c>
    </row>
    <row r="1038" spans="1:5" ht="12.75">
      <c r="A1038" s="91" t="str">
        <f t="shared" si="72"/>
        <v>CLUES200</v>
      </c>
      <c r="B1038" s="534" t="s">
        <v>970</v>
      </c>
      <c r="C1038" s="91">
        <f ca="1" t="shared" si="75"/>
        <v>0</v>
      </c>
      <c r="D1038" s="91">
        <f t="shared" si="73"/>
        <v>0</v>
      </c>
      <c r="E1038" s="91">
        <f t="shared" si="74"/>
        <v>2023</v>
      </c>
    </row>
    <row r="1039" spans="1:5" ht="12.75">
      <c r="A1039" s="91" t="str">
        <f t="shared" si="72"/>
        <v>CLUES200</v>
      </c>
      <c r="B1039" s="534" t="s">
        <v>2691</v>
      </c>
      <c r="C1039" s="91">
        <f ca="1" t="shared" si="75"/>
        <v>0</v>
      </c>
      <c r="D1039" s="91">
        <f t="shared" si="73"/>
        <v>0</v>
      </c>
      <c r="E1039" s="91">
        <f t="shared" si="74"/>
        <v>2023</v>
      </c>
    </row>
    <row r="1040" spans="1:5" ht="12.75">
      <c r="A1040" s="91" t="str">
        <f t="shared" si="72"/>
        <v>CLUES200</v>
      </c>
      <c r="B1040" s="534" t="s">
        <v>966</v>
      </c>
      <c r="C1040" s="91">
        <f ca="1" t="shared" si="75"/>
        <v>0</v>
      </c>
      <c r="D1040" s="91">
        <f t="shared" si="73"/>
        <v>0</v>
      </c>
      <c r="E1040" s="91">
        <f t="shared" si="74"/>
        <v>2023</v>
      </c>
    </row>
    <row r="1041" spans="1:5" ht="12.75">
      <c r="A1041" s="91" t="str">
        <f t="shared" si="72"/>
        <v>CLUES200</v>
      </c>
      <c r="B1041" s="534" t="s">
        <v>972</v>
      </c>
      <c r="C1041" s="91">
        <f ca="1" t="shared" si="75"/>
        <v>0</v>
      </c>
      <c r="D1041" s="91">
        <f t="shared" si="73"/>
        <v>0</v>
      </c>
      <c r="E1041" s="91">
        <f t="shared" si="74"/>
        <v>2023</v>
      </c>
    </row>
    <row r="1042" spans="1:5" ht="12.75">
      <c r="A1042" s="91" t="str">
        <f t="shared" si="72"/>
        <v>CLUES200</v>
      </c>
      <c r="B1042" s="534" t="s">
        <v>1797</v>
      </c>
      <c r="C1042" s="91">
        <f ca="1" t="shared" si="75"/>
        <v>0</v>
      </c>
      <c r="D1042" s="91">
        <f t="shared" si="73"/>
        <v>0</v>
      </c>
      <c r="E1042" s="91">
        <f t="shared" si="74"/>
        <v>2023</v>
      </c>
    </row>
    <row r="1043" spans="1:5" ht="12.75">
      <c r="A1043" s="91" t="str">
        <f t="shared" si="72"/>
        <v>CLUES200</v>
      </c>
      <c r="B1043" s="534" t="s">
        <v>1798</v>
      </c>
      <c r="C1043" s="91">
        <f ca="1" t="shared" si="75"/>
        <v>0</v>
      </c>
      <c r="D1043" s="91">
        <f t="shared" si="73"/>
        <v>0</v>
      </c>
      <c r="E1043" s="91">
        <f t="shared" si="74"/>
        <v>2023</v>
      </c>
    </row>
    <row r="1044" spans="1:5" ht="12.75">
      <c r="A1044" s="91" t="str">
        <f t="shared" si="72"/>
        <v>CLUES200</v>
      </c>
      <c r="B1044" s="534" t="s">
        <v>974</v>
      </c>
      <c r="C1044" s="91">
        <f ca="1" t="shared" si="75"/>
        <v>0</v>
      </c>
      <c r="D1044" s="91">
        <f t="shared" si="73"/>
        <v>0</v>
      </c>
      <c r="E1044" s="91">
        <f t="shared" si="74"/>
        <v>2023</v>
      </c>
    </row>
    <row r="1045" spans="1:5" ht="12.75">
      <c r="A1045" s="91" t="str">
        <f t="shared" si="72"/>
        <v>CLUES200</v>
      </c>
      <c r="B1045" s="534" t="s">
        <v>2692</v>
      </c>
      <c r="C1045" s="91">
        <f ca="1" t="shared" si="75"/>
        <v>0</v>
      </c>
      <c r="D1045" s="91">
        <f t="shared" si="73"/>
        <v>0</v>
      </c>
      <c r="E1045" s="91">
        <f t="shared" si="74"/>
        <v>2023</v>
      </c>
    </row>
    <row r="1046" spans="1:5" ht="12.75">
      <c r="A1046" s="91" t="str">
        <f t="shared" si="72"/>
        <v>CLUES200</v>
      </c>
      <c r="B1046" s="534" t="s">
        <v>976</v>
      </c>
      <c r="C1046" s="91">
        <f ca="1" t="shared" si="75"/>
        <v>0</v>
      </c>
      <c r="D1046" s="91">
        <f t="shared" si="73"/>
        <v>0</v>
      </c>
      <c r="E1046" s="91">
        <f t="shared" si="74"/>
        <v>2023</v>
      </c>
    </row>
    <row r="1047" spans="1:5" ht="12.75">
      <c r="A1047" s="91" t="str">
        <f t="shared" si="72"/>
        <v>CLUES200</v>
      </c>
      <c r="B1047" s="534" t="s">
        <v>978</v>
      </c>
      <c r="C1047" s="91">
        <f ca="1" t="shared" si="75"/>
        <v>0</v>
      </c>
      <c r="D1047" s="91">
        <f t="shared" si="73"/>
        <v>0</v>
      </c>
      <c r="E1047" s="91">
        <f t="shared" si="74"/>
        <v>2023</v>
      </c>
    </row>
    <row r="1048" spans="1:5" ht="12.75">
      <c r="A1048" s="91" t="str">
        <f t="shared" si="72"/>
        <v>CLUES200</v>
      </c>
      <c r="B1048" s="534" t="s">
        <v>980</v>
      </c>
      <c r="C1048" s="91">
        <f ca="1" t="shared" si="75"/>
        <v>0</v>
      </c>
      <c r="D1048" s="91">
        <f t="shared" si="73"/>
        <v>0</v>
      </c>
      <c r="E1048" s="91">
        <f t="shared" si="74"/>
        <v>2023</v>
      </c>
    </row>
    <row r="1049" spans="1:5" ht="12.75">
      <c r="A1049" s="91" t="str">
        <f t="shared" si="72"/>
        <v>CLUES200</v>
      </c>
      <c r="B1049" s="534" t="s">
        <v>982</v>
      </c>
      <c r="C1049" s="91">
        <f ca="1" t="shared" si="75"/>
        <v>0</v>
      </c>
      <c r="D1049" s="91">
        <f t="shared" si="73"/>
        <v>0</v>
      </c>
      <c r="E1049" s="91">
        <f t="shared" si="74"/>
        <v>2023</v>
      </c>
    </row>
    <row r="1050" spans="1:5" ht="12.75">
      <c r="A1050" s="91" t="str">
        <f t="shared" si="72"/>
        <v>CLUES200</v>
      </c>
      <c r="B1050" s="534" t="s">
        <v>985</v>
      </c>
      <c r="C1050" s="91">
        <f ca="1" t="shared" si="75"/>
        <v>0</v>
      </c>
      <c r="D1050" s="91">
        <f t="shared" si="73"/>
        <v>0</v>
      </c>
      <c r="E1050" s="91">
        <f t="shared" si="74"/>
        <v>2023</v>
      </c>
    </row>
    <row r="1051" spans="1:5" ht="12.75">
      <c r="A1051" s="91" t="str">
        <f t="shared" si="72"/>
        <v>CLUES200</v>
      </c>
      <c r="B1051" s="534" t="s">
        <v>2694</v>
      </c>
      <c r="C1051" s="91">
        <f ca="1" t="shared" si="75"/>
        <v>0</v>
      </c>
      <c r="D1051" s="91">
        <f t="shared" si="73"/>
        <v>0</v>
      </c>
      <c r="E1051" s="91">
        <f t="shared" si="74"/>
        <v>2023</v>
      </c>
    </row>
    <row r="1052" spans="1:5" ht="12.75">
      <c r="A1052" s="91" t="str">
        <f aca="true" t="shared" si="76" ref="A1052:A1115">clues</f>
        <v>CLUES200</v>
      </c>
      <c r="B1052" s="534" t="s">
        <v>2695</v>
      </c>
      <c r="C1052" s="91">
        <f ca="1" t="shared" si="75"/>
        <v>0</v>
      </c>
      <c r="D1052" s="91">
        <f aca="true" t="shared" si="77" ref="D1052:D1115">mes</f>
        <v>0</v>
      </c>
      <c r="E1052" s="91">
        <f aca="true" t="shared" si="78" ref="E1052:E1115">anno</f>
        <v>2023</v>
      </c>
    </row>
    <row r="1053" spans="1:5" ht="12.75">
      <c r="A1053" s="91" t="str">
        <f t="shared" si="76"/>
        <v>CLUES200</v>
      </c>
      <c r="B1053" s="534" t="s">
        <v>986</v>
      </c>
      <c r="C1053" s="91">
        <f ca="1" t="shared" si="75"/>
        <v>0</v>
      </c>
      <c r="D1053" s="91">
        <f t="shared" si="77"/>
        <v>0</v>
      </c>
      <c r="E1053" s="91">
        <f t="shared" si="78"/>
        <v>2023</v>
      </c>
    </row>
    <row r="1054" spans="1:5" ht="12.75">
      <c r="A1054" s="91" t="str">
        <f t="shared" si="76"/>
        <v>CLUES200</v>
      </c>
      <c r="B1054" s="534" t="s">
        <v>987</v>
      </c>
      <c r="C1054" s="91">
        <f ca="1" t="shared" si="75"/>
        <v>0</v>
      </c>
      <c r="D1054" s="91">
        <f t="shared" si="77"/>
        <v>0</v>
      </c>
      <c r="E1054" s="91">
        <f t="shared" si="78"/>
        <v>2023</v>
      </c>
    </row>
    <row r="1055" spans="1:5" ht="12.75">
      <c r="A1055" s="91" t="str">
        <f t="shared" si="76"/>
        <v>CLUES200</v>
      </c>
      <c r="B1055" s="534" t="s">
        <v>988</v>
      </c>
      <c r="C1055" s="91">
        <f ca="1" t="shared" si="75"/>
        <v>0</v>
      </c>
      <c r="D1055" s="91">
        <f t="shared" si="77"/>
        <v>0</v>
      </c>
      <c r="E1055" s="91">
        <f t="shared" si="78"/>
        <v>2023</v>
      </c>
    </row>
    <row r="1056" spans="1:5" ht="12.75">
      <c r="A1056" s="91" t="str">
        <f t="shared" si="76"/>
        <v>CLUES200</v>
      </c>
      <c r="B1056" s="534" t="s">
        <v>1799</v>
      </c>
      <c r="C1056" s="91">
        <f ca="1" t="shared" si="75"/>
        <v>0</v>
      </c>
      <c r="D1056" s="91">
        <f t="shared" si="77"/>
        <v>0</v>
      </c>
      <c r="E1056" s="91">
        <f t="shared" si="78"/>
        <v>2023</v>
      </c>
    </row>
    <row r="1057" spans="1:5" ht="12.75">
      <c r="A1057" s="91" t="str">
        <f t="shared" si="76"/>
        <v>CLUES200</v>
      </c>
      <c r="B1057" s="534" t="s">
        <v>1800</v>
      </c>
      <c r="C1057" s="91">
        <f ca="1" t="shared" si="75"/>
        <v>0</v>
      </c>
      <c r="D1057" s="91">
        <f t="shared" si="77"/>
        <v>0</v>
      </c>
      <c r="E1057" s="91">
        <f t="shared" si="78"/>
        <v>2023</v>
      </c>
    </row>
    <row r="1058" spans="1:5" ht="12.75">
      <c r="A1058" s="91" t="str">
        <f t="shared" si="76"/>
        <v>CLUES200</v>
      </c>
      <c r="B1058" s="534" t="s">
        <v>990</v>
      </c>
      <c r="C1058" s="91">
        <f ca="1" t="shared" si="75"/>
        <v>0</v>
      </c>
      <c r="D1058" s="91">
        <f t="shared" si="77"/>
        <v>0</v>
      </c>
      <c r="E1058" s="91">
        <f t="shared" si="78"/>
        <v>2023</v>
      </c>
    </row>
    <row r="1059" spans="1:5" ht="12.75">
      <c r="A1059" s="91" t="str">
        <f t="shared" si="76"/>
        <v>CLUES200</v>
      </c>
      <c r="B1059" s="534" t="s">
        <v>2696</v>
      </c>
      <c r="C1059" s="91">
        <f ca="1" t="shared" si="75"/>
        <v>0</v>
      </c>
      <c r="D1059" s="91">
        <f t="shared" si="77"/>
        <v>0</v>
      </c>
      <c r="E1059" s="91">
        <f t="shared" si="78"/>
        <v>2023</v>
      </c>
    </row>
    <row r="1060" spans="1:5" ht="12.75">
      <c r="A1060" s="91" t="str">
        <f t="shared" si="76"/>
        <v>CLUES200</v>
      </c>
      <c r="B1060" s="534" t="s">
        <v>993</v>
      </c>
      <c r="C1060" s="91">
        <f ca="1" t="shared" si="75"/>
        <v>0</v>
      </c>
      <c r="D1060" s="91">
        <f t="shared" si="77"/>
        <v>0</v>
      </c>
      <c r="E1060" s="91">
        <f t="shared" si="78"/>
        <v>2023</v>
      </c>
    </row>
    <row r="1061" spans="1:5" ht="12.75">
      <c r="A1061" s="91" t="str">
        <f t="shared" si="76"/>
        <v>CLUES200</v>
      </c>
      <c r="B1061" s="534" t="s">
        <v>994</v>
      </c>
      <c r="C1061" s="91">
        <f ca="1" t="shared" si="75"/>
        <v>0</v>
      </c>
      <c r="D1061" s="91">
        <f t="shared" si="77"/>
        <v>0</v>
      </c>
      <c r="E1061" s="91">
        <f t="shared" si="78"/>
        <v>2023</v>
      </c>
    </row>
    <row r="1062" spans="1:5" ht="12.75">
      <c r="A1062" s="91" t="str">
        <f t="shared" si="76"/>
        <v>CLUES200</v>
      </c>
      <c r="B1062" s="534" t="s">
        <v>995</v>
      </c>
      <c r="C1062" s="91">
        <f ca="1" t="shared" si="75"/>
        <v>0</v>
      </c>
      <c r="D1062" s="91">
        <f t="shared" si="77"/>
        <v>0</v>
      </c>
      <c r="E1062" s="91">
        <f t="shared" si="78"/>
        <v>2023</v>
      </c>
    </row>
    <row r="1063" spans="1:5" ht="12.75">
      <c r="A1063" s="91" t="str">
        <f t="shared" si="76"/>
        <v>CLUES200</v>
      </c>
      <c r="B1063" s="534" t="s">
        <v>996</v>
      </c>
      <c r="C1063" s="91">
        <f ca="1" t="shared" si="75"/>
        <v>0</v>
      </c>
      <c r="D1063" s="91">
        <f t="shared" si="77"/>
        <v>0</v>
      </c>
      <c r="E1063" s="91">
        <f t="shared" si="78"/>
        <v>2023</v>
      </c>
    </row>
    <row r="1064" spans="1:5" ht="12.75">
      <c r="A1064" s="91" t="str">
        <f t="shared" si="76"/>
        <v>CLUES200</v>
      </c>
      <c r="B1064" s="534" t="s">
        <v>998</v>
      </c>
      <c r="C1064" s="91">
        <f ca="1" t="shared" si="75"/>
        <v>0</v>
      </c>
      <c r="D1064" s="91">
        <f t="shared" si="77"/>
        <v>0</v>
      </c>
      <c r="E1064" s="91">
        <f t="shared" si="78"/>
        <v>2023</v>
      </c>
    </row>
    <row r="1065" spans="1:5" ht="12.75">
      <c r="A1065" s="91" t="str">
        <f t="shared" si="76"/>
        <v>CLUES200</v>
      </c>
      <c r="B1065" s="534" t="s">
        <v>999</v>
      </c>
      <c r="C1065" s="91">
        <f ca="1" t="shared" si="75"/>
        <v>0</v>
      </c>
      <c r="D1065" s="91">
        <f t="shared" si="77"/>
        <v>0</v>
      </c>
      <c r="E1065" s="91">
        <f t="shared" si="78"/>
        <v>2023</v>
      </c>
    </row>
    <row r="1066" spans="1:5" ht="12.75">
      <c r="A1066" s="91" t="str">
        <f t="shared" si="76"/>
        <v>CLUES200</v>
      </c>
      <c r="B1066" s="534" t="s">
        <v>1001</v>
      </c>
      <c r="C1066" s="91">
        <f ca="1" t="shared" si="75"/>
        <v>0</v>
      </c>
      <c r="D1066" s="91">
        <f t="shared" si="77"/>
        <v>0</v>
      </c>
      <c r="E1066" s="91">
        <f t="shared" si="78"/>
        <v>2023</v>
      </c>
    </row>
    <row r="1067" spans="1:5" ht="12.75">
      <c r="A1067" s="91" t="str">
        <f t="shared" si="76"/>
        <v>CLUES200</v>
      </c>
      <c r="B1067" s="534" t="s">
        <v>1002</v>
      </c>
      <c r="C1067" s="91">
        <f ca="1" t="shared" si="75"/>
        <v>0</v>
      </c>
      <c r="D1067" s="91">
        <f t="shared" si="77"/>
        <v>0</v>
      </c>
      <c r="E1067" s="91">
        <f t="shared" si="78"/>
        <v>2023</v>
      </c>
    </row>
    <row r="1068" spans="1:5" ht="12.75">
      <c r="A1068" s="91" t="str">
        <f t="shared" si="76"/>
        <v>CLUES200</v>
      </c>
      <c r="B1068" s="534" t="s">
        <v>1004</v>
      </c>
      <c r="C1068" s="91">
        <f ca="1" t="shared" si="75"/>
        <v>0</v>
      </c>
      <c r="D1068" s="91">
        <f t="shared" si="77"/>
        <v>0</v>
      </c>
      <c r="E1068" s="91">
        <f t="shared" si="78"/>
        <v>2023</v>
      </c>
    </row>
    <row r="1069" spans="1:5" ht="12.75">
      <c r="A1069" s="91" t="str">
        <f t="shared" si="76"/>
        <v>CLUES200</v>
      </c>
      <c r="B1069" s="534" t="s">
        <v>2700</v>
      </c>
      <c r="C1069" s="91">
        <f ca="1" t="shared" si="75"/>
        <v>0</v>
      </c>
      <c r="D1069" s="91">
        <f t="shared" si="77"/>
        <v>0</v>
      </c>
      <c r="E1069" s="91">
        <f t="shared" si="78"/>
        <v>2023</v>
      </c>
    </row>
    <row r="1070" spans="1:5" ht="12.75">
      <c r="A1070" s="91" t="str">
        <f t="shared" si="76"/>
        <v>CLUES200</v>
      </c>
      <c r="B1070" s="534" t="s">
        <v>2701</v>
      </c>
      <c r="C1070" s="91">
        <f ca="1" t="shared" si="75"/>
        <v>0</v>
      </c>
      <c r="D1070" s="91">
        <f t="shared" si="77"/>
        <v>0</v>
      </c>
      <c r="E1070" s="91">
        <f t="shared" si="78"/>
        <v>2023</v>
      </c>
    </row>
    <row r="1071" spans="1:5" ht="12.75">
      <c r="A1071" s="91" t="str">
        <f t="shared" si="76"/>
        <v>CLUES200</v>
      </c>
      <c r="B1071" s="534" t="s">
        <v>1048</v>
      </c>
      <c r="C1071" s="91">
        <f ca="1" t="shared" si="75"/>
        <v>0</v>
      </c>
      <c r="D1071" s="91">
        <f t="shared" si="77"/>
        <v>0</v>
      </c>
      <c r="E1071" s="91">
        <f t="shared" si="78"/>
        <v>2023</v>
      </c>
    </row>
    <row r="1072" spans="1:5" ht="12.75">
      <c r="A1072" s="91" t="str">
        <f t="shared" si="76"/>
        <v>CLUES200</v>
      </c>
      <c r="B1072" s="534" t="s">
        <v>1050</v>
      </c>
      <c r="C1072" s="91">
        <f ca="1" t="shared" si="75"/>
        <v>0</v>
      </c>
      <c r="D1072" s="91">
        <f t="shared" si="77"/>
        <v>0</v>
      </c>
      <c r="E1072" s="91">
        <f t="shared" si="78"/>
        <v>2023</v>
      </c>
    </row>
    <row r="1073" spans="1:5" ht="12.75">
      <c r="A1073" s="91" t="str">
        <f t="shared" si="76"/>
        <v>CLUES200</v>
      </c>
      <c r="B1073" s="534" t="s">
        <v>2702</v>
      </c>
      <c r="C1073" s="91">
        <f ca="1" t="shared" si="75"/>
        <v>0</v>
      </c>
      <c r="D1073" s="91">
        <f t="shared" si="77"/>
        <v>0</v>
      </c>
      <c r="E1073" s="91">
        <f t="shared" si="78"/>
        <v>2023</v>
      </c>
    </row>
    <row r="1074" spans="1:5" ht="12.75">
      <c r="A1074" s="91" t="str">
        <f t="shared" si="76"/>
        <v>CLUES200</v>
      </c>
      <c r="B1074" s="534" t="s">
        <v>2703</v>
      </c>
      <c r="C1074" s="91">
        <f ca="1" t="shared" si="75"/>
        <v>0</v>
      </c>
      <c r="D1074" s="91">
        <f t="shared" si="77"/>
        <v>0</v>
      </c>
      <c r="E1074" s="91">
        <f t="shared" si="78"/>
        <v>2023</v>
      </c>
    </row>
    <row r="1075" spans="1:5" ht="12.75">
      <c r="A1075" s="91" t="str">
        <f t="shared" si="76"/>
        <v>CLUES200</v>
      </c>
      <c r="B1075" s="534" t="s">
        <v>2704</v>
      </c>
      <c r="C1075" s="91">
        <f ca="1" t="shared" si="75"/>
        <v>0</v>
      </c>
      <c r="D1075" s="91">
        <f t="shared" si="77"/>
        <v>0</v>
      </c>
      <c r="E1075" s="91">
        <f t="shared" si="78"/>
        <v>2023</v>
      </c>
    </row>
    <row r="1076" spans="1:5" ht="12.75">
      <c r="A1076" s="91" t="str">
        <f t="shared" si="76"/>
        <v>CLUES200</v>
      </c>
      <c r="B1076" s="534" t="s">
        <v>1052</v>
      </c>
      <c r="C1076" s="91">
        <f ca="1" t="shared" si="75"/>
        <v>0</v>
      </c>
      <c r="D1076" s="91">
        <f t="shared" si="77"/>
        <v>0</v>
      </c>
      <c r="E1076" s="91">
        <f t="shared" si="78"/>
        <v>2023</v>
      </c>
    </row>
    <row r="1077" spans="1:5" ht="12.75">
      <c r="A1077" s="91" t="str">
        <f t="shared" si="76"/>
        <v>CLUES200</v>
      </c>
      <c r="B1077" s="534" t="s">
        <v>2705</v>
      </c>
      <c r="C1077" s="91">
        <f ca="1" t="shared" si="75"/>
        <v>0</v>
      </c>
      <c r="D1077" s="91">
        <f t="shared" si="77"/>
        <v>0</v>
      </c>
      <c r="E1077" s="91">
        <f t="shared" si="78"/>
        <v>2023</v>
      </c>
    </row>
    <row r="1078" spans="1:5" ht="12.75">
      <c r="A1078" s="91" t="str">
        <f t="shared" si="76"/>
        <v>CLUES200</v>
      </c>
      <c r="B1078" s="534" t="s">
        <v>2706</v>
      </c>
      <c r="C1078" s="91">
        <f ca="1" t="shared" si="75"/>
        <v>0</v>
      </c>
      <c r="D1078" s="91">
        <f t="shared" si="77"/>
        <v>0</v>
      </c>
      <c r="E1078" s="91">
        <f t="shared" si="78"/>
        <v>2023</v>
      </c>
    </row>
    <row r="1079" spans="1:5" ht="12.75">
      <c r="A1079" s="91" t="str">
        <f t="shared" si="76"/>
        <v>CLUES200</v>
      </c>
      <c r="B1079" s="534" t="s">
        <v>2707</v>
      </c>
      <c r="C1079" s="91">
        <f ca="1" t="shared" si="75"/>
        <v>0</v>
      </c>
      <c r="D1079" s="91">
        <f t="shared" si="77"/>
        <v>0</v>
      </c>
      <c r="E1079" s="91">
        <f t="shared" si="78"/>
        <v>2023</v>
      </c>
    </row>
    <row r="1080" spans="1:5" ht="12.75">
      <c r="A1080" s="91" t="str">
        <f t="shared" si="76"/>
        <v>CLUES200</v>
      </c>
      <c r="B1080" s="534" t="s">
        <v>1053</v>
      </c>
      <c r="C1080" s="91">
        <f ca="1" t="shared" si="75"/>
        <v>0</v>
      </c>
      <c r="D1080" s="91">
        <f t="shared" si="77"/>
        <v>0</v>
      </c>
      <c r="E1080" s="91">
        <f t="shared" si="78"/>
        <v>2023</v>
      </c>
    </row>
    <row r="1081" spans="1:5" ht="12.75">
      <c r="A1081" s="91" t="str">
        <f t="shared" si="76"/>
        <v>CLUES200</v>
      </c>
      <c r="B1081" s="534" t="s">
        <v>1055</v>
      </c>
      <c r="C1081" s="91">
        <f ca="1" t="shared" si="75"/>
        <v>0</v>
      </c>
      <c r="D1081" s="91">
        <f t="shared" si="77"/>
        <v>0</v>
      </c>
      <c r="E1081" s="91">
        <f t="shared" si="78"/>
        <v>2023</v>
      </c>
    </row>
    <row r="1082" spans="1:5" ht="12.75">
      <c r="A1082" s="91" t="str">
        <f t="shared" si="76"/>
        <v>CLUES200</v>
      </c>
      <c r="B1082" s="534" t="s">
        <v>1056</v>
      </c>
      <c r="C1082" s="91">
        <f ca="1" t="shared" si="75"/>
        <v>0</v>
      </c>
      <c r="D1082" s="91">
        <f t="shared" si="77"/>
        <v>0</v>
      </c>
      <c r="E1082" s="91">
        <f t="shared" si="78"/>
        <v>2023</v>
      </c>
    </row>
    <row r="1083" spans="1:5" ht="12.75">
      <c r="A1083" s="91" t="str">
        <f t="shared" si="76"/>
        <v>CLUES200</v>
      </c>
      <c r="B1083" s="534" t="s">
        <v>1057</v>
      </c>
      <c r="C1083" s="91">
        <f ca="1" t="shared" si="75"/>
        <v>0</v>
      </c>
      <c r="D1083" s="91">
        <f t="shared" si="77"/>
        <v>0</v>
      </c>
      <c r="E1083" s="91">
        <f t="shared" si="78"/>
        <v>2023</v>
      </c>
    </row>
    <row r="1084" spans="1:5" ht="12.75">
      <c r="A1084" s="91" t="str">
        <f t="shared" si="76"/>
        <v>CLUES200</v>
      </c>
      <c r="B1084" s="534" t="s">
        <v>2714</v>
      </c>
      <c r="C1084" s="91">
        <f ca="1" t="shared" si="75"/>
        <v>0</v>
      </c>
      <c r="D1084" s="91">
        <f t="shared" si="77"/>
        <v>0</v>
      </c>
      <c r="E1084" s="91">
        <f t="shared" si="78"/>
        <v>2023</v>
      </c>
    </row>
    <row r="1085" spans="1:5" ht="12.75">
      <c r="A1085" s="91" t="str">
        <f t="shared" si="76"/>
        <v>CLUES200</v>
      </c>
      <c r="B1085" s="534" t="s">
        <v>1059</v>
      </c>
      <c r="C1085" s="91">
        <f ca="1" t="shared" si="75"/>
        <v>0</v>
      </c>
      <c r="D1085" s="91">
        <f t="shared" si="77"/>
        <v>0</v>
      </c>
      <c r="E1085" s="91">
        <f t="shared" si="78"/>
        <v>2023</v>
      </c>
    </row>
    <row r="1086" spans="1:5" ht="12.75">
      <c r="A1086" s="91" t="str">
        <f t="shared" si="76"/>
        <v>CLUES200</v>
      </c>
      <c r="B1086" s="534" t="s">
        <v>1060</v>
      </c>
      <c r="C1086" s="91">
        <f ca="1" t="shared" si="75"/>
        <v>0</v>
      </c>
      <c r="D1086" s="91">
        <f t="shared" si="77"/>
        <v>0</v>
      </c>
      <c r="E1086" s="91">
        <f t="shared" si="78"/>
        <v>2023</v>
      </c>
    </row>
    <row r="1087" spans="1:5" ht="12.75">
      <c r="A1087" s="91" t="str">
        <f t="shared" si="76"/>
        <v>CLUES200</v>
      </c>
      <c r="B1087" s="534" t="s">
        <v>1061</v>
      </c>
      <c r="C1087" s="91">
        <f ca="1" t="shared" si="75"/>
        <v>0</v>
      </c>
      <c r="D1087" s="91">
        <f t="shared" si="77"/>
        <v>0</v>
      </c>
      <c r="E1087" s="91">
        <f t="shared" si="78"/>
        <v>2023</v>
      </c>
    </row>
    <row r="1088" spans="1:5" ht="12.75">
      <c r="A1088" s="91" t="str">
        <f t="shared" si="76"/>
        <v>CLUES200</v>
      </c>
      <c r="B1088" s="534" t="s">
        <v>1062</v>
      </c>
      <c r="C1088" s="91">
        <f ca="1" t="shared" si="75"/>
        <v>0</v>
      </c>
      <c r="D1088" s="91">
        <f t="shared" si="77"/>
        <v>0</v>
      </c>
      <c r="E1088" s="91">
        <f t="shared" si="78"/>
        <v>2023</v>
      </c>
    </row>
    <row r="1089" spans="1:5" ht="12.75">
      <c r="A1089" s="91" t="str">
        <f t="shared" si="76"/>
        <v>CLUES200</v>
      </c>
      <c r="B1089" s="534" t="s">
        <v>1066</v>
      </c>
      <c r="C1089" s="91">
        <f ca="1" t="shared" si="75"/>
        <v>0</v>
      </c>
      <c r="D1089" s="91">
        <f t="shared" si="77"/>
        <v>0</v>
      </c>
      <c r="E1089" s="91">
        <f t="shared" si="78"/>
        <v>2023</v>
      </c>
    </row>
    <row r="1090" spans="1:5" ht="12.75">
      <c r="A1090" s="91" t="str">
        <f t="shared" si="76"/>
        <v>CLUES200</v>
      </c>
      <c r="B1090" s="534" t="s">
        <v>1068</v>
      </c>
      <c r="C1090" s="91">
        <f ca="1" t="shared" si="75"/>
        <v>0</v>
      </c>
      <c r="D1090" s="91">
        <f t="shared" si="77"/>
        <v>0</v>
      </c>
      <c r="E1090" s="91">
        <f t="shared" si="78"/>
        <v>2023</v>
      </c>
    </row>
    <row r="1091" spans="1:5" ht="12.75">
      <c r="A1091" s="91" t="str">
        <f t="shared" si="76"/>
        <v>CLUES200</v>
      </c>
      <c r="B1091" s="534" t="s">
        <v>1070</v>
      </c>
      <c r="C1091" s="91">
        <f ca="1" t="shared" si="75"/>
        <v>0</v>
      </c>
      <c r="D1091" s="91">
        <f t="shared" si="77"/>
        <v>0</v>
      </c>
      <c r="E1091" s="91">
        <f t="shared" si="78"/>
        <v>2023</v>
      </c>
    </row>
    <row r="1092" spans="1:5" ht="12.75">
      <c r="A1092" s="91" t="str">
        <f t="shared" si="76"/>
        <v>CLUES200</v>
      </c>
      <c r="B1092" s="534" t="s">
        <v>1071</v>
      </c>
      <c r="C1092" s="91">
        <f ca="1" t="shared" si="75"/>
        <v>0</v>
      </c>
      <c r="D1092" s="91">
        <f t="shared" si="77"/>
        <v>0</v>
      </c>
      <c r="E1092" s="91">
        <f t="shared" si="78"/>
        <v>2023</v>
      </c>
    </row>
    <row r="1093" spans="1:5" ht="12.75">
      <c r="A1093" s="91" t="str">
        <f t="shared" si="76"/>
        <v>CLUES200</v>
      </c>
      <c r="B1093" s="534" t="s">
        <v>1073</v>
      </c>
      <c r="C1093" s="91">
        <f ca="1" t="shared" si="75"/>
        <v>0</v>
      </c>
      <c r="D1093" s="91">
        <f t="shared" si="77"/>
        <v>0</v>
      </c>
      <c r="E1093" s="91">
        <f t="shared" si="78"/>
        <v>2023</v>
      </c>
    </row>
    <row r="1094" spans="1:5" ht="12.75">
      <c r="A1094" s="91" t="str">
        <f t="shared" si="76"/>
        <v>CLUES200</v>
      </c>
      <c r="B1094" s="534" t="s">
        <v>1074</v>
      </c>
      <c r="C1094" s="91">
        <f ca="1" t="shared" si="75"/>
        <v>0</v>
      </c>
      <c r="D1094" s="91">
        <f t="shared" si="77"/>
        <v>0</v>
      </c>
      <c r="E1094" s="91">
        <f t="shared" si="78"/>
        <v>2023</v>
      </c>
    </row>
    <row r="1095" spans="1:5" ht="12.75">
      <c r="A1095" s="91" t="str">
        <f t="shared" si="76"/>
        <v>CLUES200</v>
      </c>
      <c r="B1095" s="534" t="s">
        <v>1076</v>
      </c>
      <c r="C1095" s="91">
        <f ca="1" t="shared" si="75"/>
        <v>0</v>
      </c>
      <c r="D1095" s="91">
        <f t="shared" si="77"/>
        <v>0</v>
      </c>
      <c r="E1095" s="91">
        <f t="shared" si="78"/>
        <v>2023</v>
      </c>
    </row>
    <row r="1096" spans="1:5" ht="12.75">
      <c r="A1096" s="91" t="str">
        <f t="shared" si="76"/>
        <v>CLUES200</v>
      </c>
      <c r="B1096" s="534" t="s">
        <v>1077</v>
      </c>
      <c r="C1096" s="91">
        <f ca="1" t="shared" si="79" ref="C1096:C1138">INDIRECT(B1096)</f>
        <v>0</v>
      </c>
      <c r="D1096" s="91">
        <f t="shared" si="77"/>
        <v>0</v>
      </c>
      <c r="E1096" s="91">
        <f t="shared" si="78"/>
        <v>2023</v>
      </c>
    </row>
    <row r="1097" spans="1:5" ht="12.75">
      <c r="A1097" s="91" t="str">
        <f t="shared" si="76"/>
        <v>CLUES200</v>
      </c>
      <c r="B1097" s="534" t="s">
        <v>1079</v>
      </c>
      <c r="C1097" s="91">
        <f ca="1" t="shared" si="79"/>
        <v>0</v>
      </c>
      <c r="D1097" s="91">
        <f t="shared" si="77"/>
        <v>0</v>
      </c>
      <c r="E1097" s="91">
        <f t="shared" si="78"/>
        <v>2023</v>
      </c>
    </row>
    <row r="1098" spans="1:5" ht="12.75">
      <c r="A1098" s="91" t="str">
        <f t="shared" si="76"/>
        <v>CLUES200</v>
      </c>
      <c r="B1098" s="534" t="s">
        <v>1080</v>
      </c>
      <c r="C1098" s="91">
        <f ca="1" t="shared" si="79"/>
        <v>0</v>
      </c>
      <c r="D1098" s="91">
        <f t="shared" si="77"/>
        <v>0</v>
      </c>
      <c r="E1098" s="91">
        <f t="shared" si="78"/>
        <v>2023</v>
      </c>
    </row>
    <row r="1099" spans="1:5" ht="12.75">
      <c r="A1099" s="91" t="str">
        <f t="shared" si="76"/>
        <v>CLUES200</v>
      </c>
      <c r="B1099" s="534" t="s">
        <v>1082</v>
      </c>
      <c r="C1099" s="91">
        <f ca="1" t="shared" si="79"/>
        <v>0</v>
      </c>
      <c r="D1099" s="91">
        <f t="shared" si="77"/>
        <v>0</v>
      </c>
      <c r="E1099" s="91">
        <f t="shared" si="78"/>
        <v>2023</v>
      </c>
    </row>
    <row r="1100" spans="1:5" ht="12.75">
      <c r="A1100" s="91" t="str">
        <f t="shared" si="76"/>
        <v>CLUES200</v>
      </c>
      <c r="B1100" s="536" t="s">
        <v>1084</v>
      </c>
      <c r="C1100" s="91">
        <f ca="1" t="shared" si="79"/>
        <v>0</v>
      </c>
      <c r="D1100" s="91">
        <f t="shared" si="77"/>
        <v>0</v>
      </c>
      <c r="E1100" s="91">
        <f t="shared" si="78"/>
        <v>2023</v>
      </c>
    </row>
    <row r="1101" spans="1:5" ht="12.75">
      <c r="A1101" s="91" t="str">
        <f t="shared" si="76"/>
        <v>CLUES200</v>
      </c>
      <c r="B1101" s="534" t="s">
        <v>1089</v>
      </c>
      <c r="C1101" s="91">
        <f ca="1" t="shared" si="79"/>
        <v>0</v>
      </c>
      <c r="D1101" s="91">
        <f t="shared" si="77"/>
        <v>0</v>
      </c>
      <c r="E1101" s="91">
        <f t="shared" si="78"/>
        <v>2023</v>
      </c>
    </row>
    <row r="1102" spans="1:5" ht="12.75">
      <c r="A1102" s="91" t="str">
        <f t="shared" si="76"/>
        <v>CLUES200</v>
      </c>
      <c r="B1102" s="534" t="s">
        <v>1091</v>
      </c>
      <c r="C1102" s="91">
        <f ca="1" t="shared" si="79"/>
        <v>0</v>
      </c>
      <c r="D1102" s="91">
        <f t="shared" si="77"/>
        <v>0</v>
      </c>
      <c r="E1102" s="91">
        <f t="shared" si="78"/>
        <v>2023</v>
      </c>
    </row>
    <row r="1103" spans="1:5" ht="12.75">
      <c r="A1103" s="91" t="str">
        <f t="shared" si="76"/>
        <v>CLUES200</v>
      </c>
      <c r="B1103" s="534" t="s">
        <v>1093</v>
      </c>
      <c r="C1103" s="91">
        <f ca="1" t="shared" si="79"/>
        <v>0</v>
      </c>
      <c r="D1103" s="91">
        <f t="shared" si="77"/>
        <v>0</v>
      </c>
      <c r="E1103" s="91">
        <f t="shared" si="78"/>
        <v>2023</v>
      </c>
    </row>
    <row r="1104" spans="1:5" ht="12.75">
      <c r="A1104" s="91" t="str">
        <f t="shared" si="76"/>
        <v>CLUES200</v>
      </c>
      <c r="B1104" s="534" t="s">
        <v>1095</v>
      </c>
      <c r="C1104" s="91">
        <f ca="1" t="shared" si="79"/>
        <v>0</v>
      </c>
      <c r="D1104" s="91">
        <f t="shared" si="77"/>
        <v>0</v>
      </c>
      <c r="E1104" s="91">
        <f t="shared" si="78"/>
        <v>2023</v>
      </c>
    </row>
    <row r="1105" spans="1:5" ht="12.75">
      <c r="A1105" s="91" t="str">
        <f t="shared" si="76"/>
        <v>CLUES200</v>
      </c>
      <c r="B1105" s="534" t="s">
        <v>1097</v>
      </c>
      <c r="C1105" s="91">
        <f ca="1" t="shared" si="79"/>
        <v>0</v>
      </c>
      <c r="D1105" s="91">
        <f t="shared" si="77"/>
        <v>0</v>
      </c>
      <c r="E1105" s="91">
        <f t="shared" si="78"/>
        <v>2023</v>
      </c>
    </row>
    <row r="1106" spans="1:5" ht="12.75">
      <c r="A1106" s="91" t="str">
        <f t="shared" si="76"/>
        <v>CLUES200</v>
      </c>
      <c r="B1106" s="534" t="s">
        <v>1099</v>
      </c>
      <c r="C1106" s="91">
        <f ca="1" t="shared" si="79"/>
        <v>0</v>
      </c>
      <c r="D1106" s="91">
        <f t="shared" si="77"/>
        <v>0</v>
      </c>
      <c r="E1106" s="91">
        <f t="shared" si="78"/>
        <v>2023</v>
      </c>
    </row>
    <row r="1107" spans="1:5" ht="12.75">
      <c r="A1107" s="91" t="str">
        <f t="shared" si="76"/>
        <v>CLUES200</v>
      </c>
      <c r="B1107" s="534" t="s">
        <v>1101</v>
      </c>
      <c r="C1107" s="91">
        <f ca="1" t="shared" si="79"/>
        <v>0</v>
      </c>
      <c r="D1107" s="91">
        <f t="shared" si="77"/>
        <v>0</v>
      </c>
      <c r="E1107" s="91">
        <f t="shared" si="78"/>
        <v>2023</v>
      </c>
    </row>
    <row r="1108" spans="1:5" ht="12.75">
      <c r="A1108" s="91" t="str">
        <f t="shared" si="76"/>
        <v>CLUES200</v>
      </c>
      <c r="B1108" s="534" t="s">
        <v>1103</v>
      </c>
      <c r="C1108" s="91">
        <f ca="1" t="shared" si="79"/>
        <v>0</v>
      </c>
      <c r="D1108" s="91">
        <f t="shared" si="77"/>
        <v>0</v>
      </c>
      <c r="E1108" s="91">
        <f t="shared" si="78"/>
        <v>2023</v>
      </c>
    </row>
    <row r="1109" spans="1:5" ht="12.75">
      <c r="A1109" s="91" t="str">
        <f t="shared" si="76"/>
        <v>CLUES200</v>
      </c>
      <c r="B1109" s="534" t="s">
        <v>1105</v>
      </c>
      <c r="C1109" s="91">
        <f ca="1" t="shared" si="79"/>
        <v>0</v>
      </c>
      <c r="D1109" s="91">
        <f t="shared" si="77"/>
        <v>0</v>
      </c>
      <c r="E1109" s="91">
        <f t="shared" si="78"/>
        <v>2023</v>
      </c>
    </row>
    <row r="1110" spans="1:5" ht="12.75">
      <c r="A1110" s="91" t="str">
        <f t="shared" si="76"/>
        <v>CLUES200</v>
      </c>
      <c r="B1110" s="534" t="s">
        <v>1108</v>
      </c>
      <c r="C1110" s="91">
        <f ca="1" t="shared" si="79"/>
        <v>0</v>
      </c>
      <c r="D1110" s="91">
        <f t="shared" si="77"/>
        <v>0</v>
      </c>
      <c r="E1110" s="91">
        <f t="shared" si="78"/>
        <v>2023</v>
      </c>
    </row>
    <row r="1111" spans="1:5" ht="12.75">
      <c r="A1111" s="91" t="str">
        <f t="shared" si="76"/>
        <v>CLUES200</v>
      </c>
      <c r="B1111" s="534" t="s">
        <v>1110</v>
      </c>
      <c r="C1111" s="91">
        <f ca="1" t="shared" si="79"/>
        <v>0</v>
      </c>
      <c r="D1111" s="91">
        <f t="shared" si="77"/>
        <v>0</v>
      </c>
      <c r="E1111" s="91">
        <f t="shared" si="78"/>
        <v>2023</v>
      </c>
    </row>
    <row r="1112" spans="1:5" ht="12.75">
      <c r="A1112" s="91" t="str">
        <f t="shared" si="76"/>
        <v>CLUES200</v>
      </c>
      <c r="B1112" s="534" t="s">
        <v>1112</v>
      </c>
      <c r="C1112" s="91">
        <f ca="1" t="shared" si="79"/>
        <v>0</v>
      </c>
      <c r="D1112" s="91">
        <f t="shared" si="77"/>
        <v>0</v>
      </c>
      <c r="E1112" s="91">
        <f t="shared" si="78"/>
        <v>2023</v>
      </c>
    </row>
    <row r="1113" spans="1:5" ht="12.75">
      <c r="A1113" s="91" t="str">
        <f t="shared" si="76"/>
        <v>CLUES200</v>
      </c>
      <c r="B1113" s="534" t="s">
        <v>1114</v>
      </c>
      <c r="C1113" s="91">
        <f ca="1" t="shared" si="79"/>
        <v>0</v>
      </c>
      <c r="D1113" s="91">
        <f t="shared" si="77"/>
        <v>0</v>
      </c>
      <c r="E1113" s="91">
        <f t="shared" si="78"/>
        <v>2023</v>
      </c>
    </row>
    <row r="1114" spans="1:5" ht="12.75">
      <c r="A1114" s="91" t="str">
        <f t="shared" si="76"/>
        <v>CLUES200</v>
      </c>
      <c r="B1114" s="531" t="s">
        <v>1116</v>
      </c>
      <c r="C1114" s="91">
        <f ca="1" t="shared" si="79"/>
        <v>0</v>
      </c>
      <c r="D1114" s="91">
        <f t="shared" si="77"/>
        <v>0</v>
      </c>
      <c r="E1114" s="91">
        <f t="shared" si="78"/>
        <v>2023</v>
      </c>
    </row>
    <row r="1115" spans="1:5" ht="12.75">
      <c r="A1115" s="91" t="str">
        <f t="shared" si="76"/>
        <v>CLUES200</v>
      </c>
      <c r="B1115" s="531" t="s">
        <v>1118</v>
      </c>
      <c r="C1115" s="91">
        <f ca="1" t="shared" si="79"/>
        <v>0</v>
      </c>
      <c r="D1115" s="91">
        <f t="shared" si="77"/>
        <v>0</v>
      </c>
      <c r="E1115" s="91">
        <f t="shared" si="78"/>
        <v>2023</v>
      </c>
    </row>
    <row r="1116" spans="1:5" ht="12.75">
      <c r="A1116" s="91" t="str">
        <f aca="true" t="shared" si="80" ref="A1116:A1179">clues</f>
        <v>CLUES200</v>
      </c>
      <c r="B1116" s="531" t="s">
        <v>1120</v>
      </c>
      <c r="C1116" s="91">
        <f ca="1" t="shared" si="79"/>
        <v>0</v>
      </c>
      <c r="D1116" s="91">
        <f aca="true" t="shared" si="81" ref="D1116:D1179">mes</f>
        <v>0</v>
      </c>
      <c r="E1116" s="91">
        <f aca="true" t="shared" si="82" ref="E1116:E1179">anno</f>
        <v>2023</v>
      </c>
    </row>
    <row r="1117" spans="1:5" ht="12.75">
      <c r="A1117" s="91" t="str">
        <f t="shared" si="80"/>
        <v>CLUES200</v>
      </c>
      <c r="B1117" s="531" t="s">
        <v>1122</v>
      </c>
      <c r="C1117" s="91">
        <f ca="1" t="shared" si="79"/>
        <v>0</v>
      </c>
      <c r="D1117" s="91">
        <f t="shared" si="81"/>
        <v>0</v>
      </c>
      <c r="E1117" s="91">
        <f t="shared" si="82"/>
        <v>2023</v>
      </c>
    </row>
    <row r="1118" spans="1:5" ht="12.75">
      <c r="A1118" s="91" t="str">
        <f t="shared" si="80"/>
        <v>CLUES200</v>
      </c>
      <c r="B1118" s="531" t="s">
        <v>1124</v>
      </c>
      <c r="C1118" s="91">
        <f ca="1" t="shared" si="79"/>
        <v>0</v>
      </c>
      <c r="D1118" s="91">
        <f t="shared" si="81"/>
        <v>0</v>
      </c>
      <c r="E1118" s="91">
        <f t="shared" si="82"/>
        <v>2023</v>
      </c>
    </row>
    <row r="1119" spans="1:5" ht="12.75">
      <c r="A1119" s="91" t="str">
        <f t="shared" si="80"/>
        <v>CLUES200</v>
      </c>
      <c r="B1119" s="531" t="s">
        <v>1126</v>
      </c>
      <c r="C1119" s="91">
        <f ca="1" t="shared" si="79"/>
        <v>0</v>
      </c>
      <c r="D1119" s="91">
        <f t="shared" si="81"/>
        <v>0</v>
      </c>
      <c r="E1119" s="91">
        <f t="shared" si="82"/>
        <v>2023</v>
      </c>
    </row>
    <row r="1120" spans="1:5" ht="12.75">
      <c r="A1120" s="91" t="str">
        <f t="shared" si="80"/>
        <v>CLUES200</v>
      </c>
      <c r="B1120" s="531" t="s">
        <v>1128</v>
      </c>
      <c r="C1120" s="91">
        <f ca="1" t="shared" si="79"/>
        <v>0</v>
      </c>
      <c r="D1120" s="91">
        <f t="shared" si="81"/>
        <v>0</v>
      </c>
      <c r="E1120" s="91">
        <f t="shared" si="82"/>
        <v>2023</v>
      </c>
    </row>
    <row r="1121" spans="1:5" ht="12.75">
      <c r="A1121" s="91" t="str">
        <f t="shared" si="80"/>
        <v>CLUES200</v>
      </c>
      <c r="B1121" s="531" t="s">
        <v>1131</v>
      </c>
      <c r="C1121" s="91">
        <f ca="1" t="shared" si="79"/>
        <v>0</v>
      </c>
      <c r="D1121" s="91">
        <f t="shared" si="81"/>
        <v>0</v>
      </c>
      <c r="E1121" s="91">
        <f t="shared" si="82"/>
        <v>2023</v>
      </c>
    </row>
    <row r="1122" spans="1:5" ht="12.75">
      <c r="A1122" s="91" t="str">
        <f t="shared" si="80"/>
        <v>CLUES200</v>
      </c>
      <c r="B1122" s="53" t="s">
        <v>1133</v>
      </c>
      <c r="C1122" s="91">
        <f ca="1" t="shared" si="79"/>
        <v>0</v>
      </c>
      <c r="D1122" s="91">
        <f t="shared" si="81"/>
        <v>0</v>
      </c>
      <c r="E1122" s="91">
        <f t="shared" si="82"/>
        <v>2023</v>
      </c>
    </row>
    <row r="1123" spans="1:5" ht="12.75">
      <c r="A1123" s="91" t="str">
        <f t="shared" si="80"/>
        <v>CLUES200</v>
      </c>
      <c r="B1123" s="53" t="s">
        <v>1135</v>
      </c>
      <c r="C1123" s="91">
        <f ca="1" t="shared" si="79"/>
        <v>0</v>
      </c>
      <c r="D1123" s="91">
        <f t="shared" si="81"/>
        <v>0</v>
      </c>
      <c r="E1123" s="91">
        <f t="shared" si="82"/>
        <v>2023</v>
      </c>
    </row>
    <row r="1124" spans="1:5" ht="12.75">
      <c r="A1124" s="91" t="str">
        <f t="shared" si="80"/>
        <v>CLUES200</v>
      </c>
      <c r="B1124" s="53" t="s">
        <v>1137</v>
      </c>
      <c r="C1124" s="91">
        <f ca="1" t="shared" si="79"/>
        <v>0</v>
      </c>
      <c r="D1124" s="91">
        <f t="shared" si="81"/>
        <v>0</v>
      </c>
      <c r="E1124" s="91">
        <f t="shared" si="82"/>
        <v>2023</v>
      </c>
    </row>
    <row r="1125" spans="1:5" ht="12.75">
      <c r="A1125" s="91" t="str">
        <f t="shared" si="80"/>
        <v>CLUES200</v>
      </c>
      <c r="B1125" s="53" t="s">
        <v>1139</v>
      </c>
      <c r="C1125" s="91">
        <f ca="1" t="shared" si="79"/>
        <v>0</v>
      </c>
      <c r="D1125" s="91">
        <f t="shared" si="81"/>
        <v>0</v>
      </c>
      <c r="E1125" s="91">
        <f t="shared" si="82"/>
        <v>2023</v>
      </c>
    </row>
    <row r="1126" spans="1:5" ht="12.75">
      <c r="A1126" s="91" t="str">
        <f t="shared" si="80"/>
        <v>CLUES200</v>
      </c>
      <c r="B1126" s="53" t="s">
        <v>1141</v>
      </c>
      <c r="C1126" s="91">
        <f ca="1" t="shared" si="79"/>
        <v>0</v>
      </c>
      <c r="D1126" s="91">
        <f t="shared" si="81"/>
        <v>0</v>
      </c>
      <c r="E1126" s="91">
        <f t="shared" si="82"/>
        <v>2023</v>
      </c>
    </row>
    <row r="1127" spans="1:5" ht="12.75">
      <c r="A1127" s="91" t="str">
        <f t="shared" si="80"/>
        <v>CLUES200</v>
      </c>
      <c r="B1127" s="53" t="s">
        <v>1142</v>
      </c>
      <c r="C1127" s="91">
        <f ca="1" t="shared" si="79"/>
        <v>0</v>
      </c>
      <c r="D1127" s="91">
        <f t="shared" si="81"/>
        <v>0</v>
      </c>
      <c r="E1127" s="91">
        <f t="shared" si="82"/>
        <v>2023</v>
      </c>
    </row>
    <row r="1128" spans="1:5" ht="12.75">
      <c r="A1128" s="91" t="str">
        <f t="shared" si="80"/>
        <v>CLUES200</v>
      </c>
      <c r="B1128" s="53" t="s">
        <v>1144</v>
      </c>
      <c r="C1128" s="91">
        <f ca="1" t="shared" si="79"/>
        <v>0</v>
      </c>
      <c r="D1128" s="91">
        <f t="shared" si="81"/>
        <v>0</v>
      </c>
      <c r="E1128" s="91">
        <f t="shared" si="82"/>
        <v>2023</v>
      </c>
    </row>
    <row r="1129" spans="1:5" ht="12.75">
      <c r="A1129" s="91" t="str">
        <f t="shared" si="80"/>
        <v>CLUES200</v>
      </c>
      <c r="B1129" s="53" t="s">
        <v>1145</v>
      </c>
      <c r="C1129" s="91">
        <f ca="1" t="shared" si="79"/>
        <v>0</v>
      </c>
      <c r="D1129" s="91">
        <f t="shared" si="81"/>
        <v>0</v>
      </c>
      <c r="E1129" s="91">
        <f t="shared" si="82"/>
        <v>2023</v>
      </c>
    </row>
    <row r="1130" spans="1:5" ht="12.75">
      <c r="A1130" s="91" t="str">
        <f t="shared" si="80"/>
        <v>CLUES200</v>
      </c>
      <c r="B1130" s="53" t="s">
        <v>1146</v>
      </c>
      <c r="C1130" s="91">
        <f ca="1" t="shared" si="79"/>
        <v>0</v>
      </c>
      <c r="D1130" s="91">
        <f t="shared" si="81"/>
        <v>0</v>
      </c>
      <c r="E1130" s="91">
        <f t="shared" si="82"/>
        <v>2023</v>
      </c>
    </row>
    <row r="1131" spans="1:5" ht="12.75">
      <c r="A1131" s="91" t="str">
        <f t="shared" si="80"/>
        <v>CLUES200</v>
      </c>
      <c r="B1131" s="53" t="s">
        <v>1147</v>
      </c>
      <c r="C1131" s="91">
        <f ca="1" t="shared" si="79"/>
        <v>0</v>
      </c>
      <c r="D1131" s="91">
        <f t="shared" si="81"/>
        <v>0</v>
      </c>
      <c r="E1131" s="91">
        <f t="shared" si="82"/>
        <v>2023</v>
      </c>
    </row>
    <row r="1132" spans="1:5" ht="12.75">
      <c r="A1132" s="91" t="str">
        <f t="shared" si="80"/>
        <v>CLUES200</v>
      </c>
      <c r="B1132" s="53" t="s">
        <v>1148</v>
      </c>
      <c r="C1132" s="91">
        <f ca="1" t="shared" si="79"/>
        <v>0</v>
      </c>
      <c r="D1132" s="91">
        <f t="shared" si="81"/>
        <v>0</v>
      </c>
      <c r="E1132" s="91">
        <f t="shared" si="82"/>
        <v>2023</v>
      </c>
    </row>
    <row r="1133" spans="1:5" ht="12.75">
      <c r="A1133" s="91" t="str">
        <f t="shared" si="80"/>
        <v>CLUES200</v>
      </c>
      <c r="B1133" s="53" t="s">
        <v>1150</v>
      </c>
      <c r="C1133" s="91">
        <f ca="1" t="shared" si="79"/>
        <v>0</v>
      </c>
      <c r="D1133" s="91">
        <f t="shared" si="81"/>
        <v>0</v>
      </c>
      <c r="E1133" s="91">
        <f t="shared" si="82"/>
        <v>2023</v>
      </c>
    </row>
    <row r="1134" spans="1:5" ht="12.75">
      <c r="A1134" s="91" t="str">
        <f t="shared" si="80"/>
        <v>CLUES200</v>
      </c>
      <c r="B1134" s="53" t="s">
        <v>1152</v>
      </c>
      <c r="C1134" s="91">
        <f ca="1" t="shared" si="79"/>
        <v>0</v>
      </c>
      <c r="D1134" s="91">
        <f t="shared" si="81"/>
        <v>0</v>
      </c>
      <c r="E1134" s="91">
        <f t="shared" si="82"/>
        <v>2023</v>
      </c>
    </row>
    <row r="1135" spans="1:5" ht="12.75">
      <c r="A1135" s="91" t="str">
        <f t="shared" si="80"/>
        <v>CLUES200</v>
      </c>
      <c r="B1135" s="53" t="s">
        <v>1154</v>
      </c>
      <c r="C1135" s="91">
        <f ca="1" t="shared" si="79"/>
        <v>0</v>
      </c>
      <c r="D1135" s="91">
        <f t="shared" si="81"/>
        <v>0</v>
      </c>
      <c r="E1135" s="91">
        <f t="shared" si="82"/>
        <v>2023</v>
      </c>
    </row>
    <row r="1136" spans="1:5" ht="12.75">
      <c r="A1136" s="91" t="str">
        <f t="shared" si="80"/>
        <v>CLUES200</v>
      </c>
      <c r="B1136" s="53" t="s">
        <v>1157</v>
      </c>
      <c r="C1136" s="91">
        <f ca="1" t="shared" si="79"/>
        <v>0</v>
      </c>
      <c r="D1136" s="91">
        <f t="shared" si="81"/>
        <v>0</v>
      </c>
      <c r="E1136" s="91">
        <f t="shared" si="82"/>
        <v>2023</v>
      </c>
    </row>
    <row r="1137" spans="1:5" ht="12.75">
      <c r="A1137" s="91" t="str">
        <f t="shared" si="80"/>
        <v>CLUES200</v>
      </c>
      <c r="B1137" s="53" t="s">
        <v>1158</v>
      </c>
      <c r="C1137" s="91">
        <f ca="1" t="shared" si="79"/>
        <v>0</v>
      </c>
      <c r="D1137" s="91">
        <f t="shared" si="81"/>
        <v>0</v>
      </c>
      <c r="E1137" s="91">
        <f t="shared" si="82"/>
        <v>2023</v>
      </c>
    </row>
    <row r="1138" spans="1:5" ht="12.75">
      <c r="A1138" s="91" t="str">
        <f t="shared" si="80"/>
        <v>CLUES200</v>
      </c>
      <c r="B1138" s="53" t="s">
        <v>1160</v>
      </c>
      <c r="C1138" s="91">
        <f ca="1" t="shared" si="79"/>
        <v>0</v>
      </c>
      <c r="D1138" s="91">
        <f t="shared" si="81"/>
        <v>0</v>
      </c>
      <c r="E1138" s="91">
        <f t="shared" si="82"/>
        <v>2023</v>
      </c>
    </row>
    <row r="1139" spans="1:5" ht="12.75">
      <c r="A1139" s="91" t="str">
        <f t="shared" si="80"/>
        <v>CLUES200</v>
      </c>
      <c r="B1139" s="53" t="s">
        <v>1162</v>
      </c>
      <c r="C1139" s="91">
        <f ca="1" t="shared" si="83" ref="C1139:C1202">INDIRECT(B1139)</f>
        <v>0</v>
      </c>
      <c r="D1139" s="91">
        <f t="shared" si="81"/>
        <v>0</v>
      </c>
      <c r="E1139" s="91">
        <f t="shared" si="82"/>
        <v>2023</v>
      </c>
    </row>
    <row r="1140" spans="1:5" ht="12.75">
      <c r="A1140" s="91" t="str">
        <f t="shared" si="80"/>
        <v>CLUES200</v>
      </c>
      <c r="B1140" s="53" t="s">
        <v>1164</v>
      </c>
      <c r="C1140" s="91">
        <f ca="1" t="shared" si="83"/>
        <v>0</v>
      </c>
      <c r="D1140" s="91">
        <f t="shared" si="81"/>
        <v>0</v>
      </c>
      <c r="E1140" s="91">
        <f t="shared" si="82"/>
        <v>2023</v>
      </c>
    </row>
    <row r="1141" spans="1:5" ht="12.75">
      <c r="A1141" s="91" t="str">
        <f t="shared" si="80"/>
        <v>CLUES200</v>
      </c>
      <c r="B1141" s="53" t="s">
        <v>1166</v>
      </c>
      <c r="C1141" s="91">
        <f ca="1" t="shared" si="83"/>
        <v>0</v>
      </c>
      <c r="D1141" s="91">
        <f t="shared" si="81"/>
        <v>0</v>
      </c>
      <c r="E1141" s="91">
        <f t="shared" si="82"/>
        <v>2023</v>
      </c>
    </row>
    <row r="1142" spans="1:5" ht="12.75">
      <c r="A1142" s="91" t="str">
        <f t="shared" si="80"/>
        <v>CLUES200</v>
      </c>
      <c r="B1142" s="53" t="s">
        <v>1168</v>
      </c>
      <c r="C1142" s="91">
        <f ca="1" t="shared" si="83"/>
        <v>0</v>
      </c>
      <c r="D1142" s="91">
        <f t="shared" si="81"/>
        <v>0</v>
      </c>
      <c r="E1142" s="91">
        <f t="shared" si="82"/>
        <v>2023</v>
      </c>
    </row>
    <row r="1143" spans="1:5" ht="12.75">
      <c r="A1143" s="91" t="str">
        <f t="shared" si="80"/>
        <v>CLUES200</v>
      </c>
      <c r="B1143" s="53" t="s">
        <v>1170</v>
      </c>
      <c r="C1143" s="91">
        <f ca="1" t="shared" si="83"/>
        <v>0</v>
      </c>
      <c r="D1143" s="91">
        <f t="shared" si="81"/>
        <v>0</v>
      </c>
      <c r="E1143" s="91">
        <f t="shared" si="82"/>
        <v>2023</v>
      </c>
    </row>
    <row r="1144" spans="1:5" ht="12.75">
      <c r="A1144" s="91" t="str">
        <f t="shared" si="80"/>
        <v>CLUES200</v>
      </c>
      <c r="B1144" s="53" t="s">
        <v>1173</v>
      </c>
      <c r="C1144" s="91">
        <f ca="1" t="shared" si="83"/>
        <v>0</v>
      </c>
      <c r="D1144" s="91">
        <f t="shared" si="81"/>
        <v>0</v>
      </c>
      <c r="E1144" s="91">
        <f t="shared" si="82"/>
        <v>2023</v>
      </c>
    </row>
    <row r="1145" spans="1:5" ht="12.75">
      <c r="A1145" s="91" t="str">
        <f t="shared" si="80"/>
        <v>CLUES200</v>
      </c>
      <c r="B1145" s="53" t="s">
        <v>1175</v>
      </c>
      <c r="C1145" s="91">
        <f ca="1" t="shared" si="83"/>
        <v>0</v>
      </c>
      <c r="D1145" s="91">
        <f t="shared" si="81"/>
        <v>0</v>
      </c>
      <c r="E1145" s="91">
        <f t="shared" si="82"/>
        <v>2023</v>
      </c>
    </row>
    <row r="1146" spans="1:5" ht="12.75">
      <c r="A1146" s="91" t="str">
        <f t="shared" si="80"/>
        <v>CLUES200</v>
      </c>
      <c r="B1146" s="53" t="s">
        <v>1177</v>
      </c>
      <c r="C1146" s="91">
        <f ca="1" t="shared" si="83"/>
        <v>0</v>
      </c>
      <c r="D1146" s="91">
        <f t="shared" si="81"/>
        <v>0</v>
      </c>
      <c r="E1146" s="91">
        <f t="shared" si="82"/>
        <v>2023</v>
      </c>
    </row>
    <row r="1147" spans="1:5" ht="12.75">
      <c r="A1147" s="91" t="str">
        <f t="shared" si="80"/>
        <v>CLUES200</v>
      </c>
      <c r="B1147" s="53" t="s">
        <v>1180</v>
      </c>
      <c r="C1147" s="91">
        <f ca="1" t="shared" si="83"/>
        <v>0</v>
      </c>
      <c r="D1147" s="91">
        <f t="shared" si="81"/>
        <v>0</v>
      </c>
      <c r="E1147" s="91">
        <f t="shared" si="82"/>
        <v>2023</v>
      </c>
    </row>
    <row r="1148" spans="1:5" ht="12.75">
      <c r="A1148" s="91" t="str">
        <f t="shared" si="80"/>
        <v>CLUES200</v>
      </c>
      <c r="B1148" s="53" t="s">
        <v>1182</v>
      </c>
      <c r="C1148" s="91">
        <f ca="1" t="shared" si="83"/>
        <v>0</v>
      </c>
      <c r="D1148" s="91">
        <f t="shared" si="81"/>
        <v>0</v>
      </c>
      <c r="E1148" s="91">
        <f t="shared" si="82"/>
        <v>2023</v>
      </c>
    </row>
    <row r="1149" spans="1:5" ht="12.75">
      <c r="A1149" s="91" t="str">
        <f t="shared" si="80"/>
        <v>CLUES200</v>
      </c>
      <c r="B1149" s="530" t="s">
        <v>1184</v>
      </c>
      <c r="C1149" s="91">
        <f ca="1" t="shared" si="83"/>
        <v>0</v>
      </c>
      <c r="D1149" s="91">
        <f t="shared" si="81"/>
        <v>0</v>
      </c>
      <c r="E1149" s="91">
        <f t="shared" si="82"/>
        <v>2023</v>
      </c>
    </row>
    <row r="1150" spans="1:5" ht="12.75">
      <c r="A1150" s="91" t="str">
        <f t="shared" si="80"/>
        <v>CLUES200</v>
      </c>
      <c r="B1150" s="530" t="s">
        <v>1186</v>
      </c>
      <c r="C1150" s="91">
        <f ca="1" t="shared" si="83"/>
        <v>0</v>
      </c>
      <c r="D1150" s="91">
        <f t="shared" si="81"/>
        <v>0</v>
      </c>
      <c r="E1150" s="91">
        <f t="shared" si="82"/>
        <v>2023</v>
      </c>
    </row>
    <row r="1151" spans="1:5" ht="12.75">
      <c r="A1151" s="91" t="str">
        <f t="shared" si="80"/>
        <v>CLUES200</v>
      </c>
      <c r="B1151" s="530" t="s">
        <v>1188</v>
      </c>
      <c r="C1151" s="91">
        <f ca="1" t="shared" si="83"/>
        <v>0</v>
      </c>
      <c r="D1151" s="91">
        <f t="shared" si="81"/>
        <v>0</v>
      </c>
      <c r="E1151" s="91">
        <f t="shared" si="82"/>
        <v>2023</v>
      </c>
    </row>
    <row r="1152" spans="1:5" ht="12.75">
      <c r="A1152" s="91" t="str">
        <f t="shared" si="80"/>
        <v>CLUES200</v>
      </c>
      <c r="B1152" s="530" t="s">
        <v>1189</v>
      </c>
      <c r="C1152" s="91">
        <f ca="1" t="shared" si="83"/>
        <v>0</v>
      </c>
      <c r="D1152" s="91">
        <f t="shared" si="81"/>
        <v>0</v>
      </c>
      <c r="E1152" s="91">
        <f t="shared" si="82"/>
        <v>2023</v>
      </c>
    </row>
    <row r="1153" spans="1:5" ht="12.75">
      <c r="A1153" s="91" t="str">
        <f t="shared" si="80"/>
        <v>CLUES200</v>
      </c>
      <c r="B1153" s="530" t="s">
        <v>1191</v>
      </c>
      <c r="C1153" s="91">
        <f ca="1" t="shared" si="83"/>
        <v>0</v>
      </c>
      <c r="D1153" s="91">
        <f t="shared" si="81"/>
        <v>0</v>
      </c>
      <c r="E1153" s="91">
        <f t="shared" si="82"/>
        <v>2023</v>
      </c>
    </row>
    <row r="1154" spans="1:5" ht="12.75">
      <c r="A1154" s="91" t="str">
        <f t="shared" si="80"/>
        <v>CLUES200</v>
      </c>
      <c r="B1154" s="530" t="s">
        <v>1193</v>
      </c>
      <c r="C1154" s="91">
        <f ca="1" t="shared" si="83"/>
        <v>0</v>
      </c>
      <c r="D1154" s="91">
        <f t="shared" si="81"/>
        <v>0</v>
      </c>
      <c r="E1154" s="91">
        <f t="shared" si="82"/>
        <v>2023</v>
      </c>
    </row>
    <row r="1155" spans="1:5" ht="12.75">
      <c r="A1155" s="91" t="str">
        <f t="shared" si="80"/>
        <v>CLUES200</v>
      </c>
      <c r="B1155" s="530" t="s">
        <v>1195</v>
      </c>
      <c r="C1155" s="91">
        <f ca="1" t="shared" si="83"/>
        <v>0</v>
      </c>
      <c r="D1155" s="91">
        <f t="shared" si="81"/>
        <v>0</v>
      </c>
      <c r="E1155" s="91">
        <f t="shared" si="82"/>
        <v>2023</v>
      </c>
    </row>
    <row r="1156" spans="1:5" ht="12.75">
      <c r="A1156" s="91" t="str">
        <f t="shared" si="80"/>
        <v>CLUES200</v>
      </c>
      <c r="B1156" s="530" t="s">
        <v>1197</v>
      </c>
      <c r="C1156" s="91">
        <f ca="1" t="shared" si="83"/>
        <v>0</v>
      </c>
      <c r="D1156" s="91">
        <f t="shared" si="81"/>
        <v>0</v>
      </c>
      <c r="E1156" s="91">
        <f t="shared" si="82"/>
        <v>2023</v>
      </c>
    </row>
    <row r="1157" spans="1:5" ht="12.75">
      <c r="A1157" s="91" t="str">
        <f t="shared" si="80"/>
        <v>CLUES200</v>
      </c>
      <c r="B1157" s="530" t="s">
        <v>1199</v>
      </c>
      <c r="C1157" s="91">
        <f ca="1" t="shared" si="83"/>
        <v>0</v>
      </c>
      <c r="D1157" s="91">
        <f t="shared" si="81"/>
        <v>0</v>
      </c>
      <c r="E1157" s="91">
        <f t="shared" si="82"/>
        <v>2023</v>
      </c>
    </row>
    <row r="1158" spans="1:5" ht="12.75">
      <c r="A1158" s="91" t="str">
        <f t="shared" si="80"/>
        <v>CLUES200</v>
      </c>
      <c r="B1158" s="530" t="s">
        <v>1201</v>
      </c>
      <c r="C1158" s="91">
        <f ca="1" t="shared" si="83"/>
        <v>0</v>
      </c>
      <c r="D1158" s="91">
        <f t="shared" si="81"/>
        <v>0</v>
      </c>
      <c r="E1158" s="91">
        <f t="shared" si="82"/>
        <v>2023</v>
      </c>
    </row>
    <row r="1159" spans="1:5" ht="12.75">
      <c r="A1159" s="91" t="str">
        <f t="shared" si="80"/>
        <v>CLUES200</v>
      </c>
      <c r="B1159" s="530" t="s">
        <v>1203</v>
      </c>
      <c r="C1159" s="91">
        <f ca="1" t="shared" si="83"/>
        <v>0</v>
      </c>
      <c r="D1159" s="91">
        <f t="shared" si="81"/>
        <v>0</v>
      </c>
      <c r="E1159" s="91">
        <f t="shared" si="82"/>
        <v>2023</v>
      </c>
    </row>
    <row r="1160" spans="1:5" ht="12.75">
      <c r="A1160" s="91" t="str">
        <f t="shared" si="80"/>
        <v>CLUES200</v>
      </c>
      <c r="B1160" s="530" t="s">
        <v>1205</v>
      </c>
      <c r="C1160" s="91">
        <f ca="1" t="shared" si="83"/>
        <v>0</v>
      </c>
      <c r="D1160" s="91">
        <f t="shared" si="81"/>
        <v>0</v>
      </c>
      <c r="E1160" s="91">
        <f t="shared" si="82"/>
        <v>2023</v>
      </c>
    </row>
    <row r="1161" spans="1:5" ht="12.75">
      <c r="A1161" s="91" t="str">
        <f t="shared" si="80"/>
        <v>CLUES200</v>
      </c>
      <c r="B1161" s="530" t="s">
        <v>1207</v>
      </c>
      <c r="C1161" s="91">
        <f ca="1" t="shared" si="83"/>
        <v>0</v>
      </c>
      <c r="D1161" s="91">
        <f t="shared" si="81"/>
        <v>0</v>
      </c>
      <c r="E1161" s="91">
        <f t="shared" si="82"/>
        <v>2023</v>
      </c>
    </row>
    <row r="1162" spans="1:5" ht="12.75">
      <c r="A1162" s="91" t="str">
        <f t="shared" si="80"/>
        <v>CLUES200</v>
      </c>
      <c r="B1162" s="530" t="s">
        <v>1209</v>
      </c>
      <c r="C1162" s="91">
        <f ca="1" t="shared" si="83"/>
        <v>0</v>
      </c>
      <c r="D1162" s="91">
        <f t="shared" si="81"/>
        <v>0</v>
      </c>
      <c r="E1162" s="91">
        <f t="shared" si="82"/>
        <v>2023</v>
      </c>
    </row>
    <row r="1163" spans="1:5" ht="12.75">
      <c r="A1163" s="91" t="str">
        <f t="shared" si="80"/>
        <v>CLUES200</v>
      </c>
      <c r="B1163" s="530" t="s">
        <v>1211</v>
      </c>
      <c r="C1163" s="91">
        <f ca="1" t="shared" si="83"/>
        <v>0</v>
      </c>
      <c r="D1163" s="91">
        <f t="shared" si="81"/>
        <v>0</v>
      </c>
      <c r="E1163" s="91">
        <f t="shared" si="82"/>
        <v>2023</v>
      </c>
    </row>
    <row r="1164" spans="1:5" ht="12.75">
      <c r="A1164" s="91" t="str">
        <f t="shared" si="80"/>
        <v>CLUES200</v>
      </c>
      <c r="B1164" s="530" t="s">
        <v>1212</v>
      </c>
      <c r="C1164" s="91">
        <f ca="1" t="shared" si="83"/>
        <v>0</v>
      </c>
      <c r="D1164" s="91">
        <f t="shared" si="81"/>
        <v>0</v>
      </c>
      <c r="E1164" s="91">
        <f t="shared" si="82"/>
        <v>2023</v>
      </c>
    </row>
    <row r="1165" spans="1:5" ht="12.75">
      <c r="A1165" s="91" t="str">
        <f t="shared" si="80"/>
        <v>CLUES200</v>
      </c>
      <c r="B1165" s="530" t="s">
        <v>1214</v>
      </c>
      <c r="C1165" s="91">
        <f ca="1" t="shared" si="83"/>
        <v>0</v>
      </c>
      <c r="D1165" s="91">
        <f t="shared" si="81"/>
        <v>0</v>
      </c>
      <c r="E1165" s="91">
        <f t="shared" si="82"/>
        <v>2023</v>
      </c>
    </row>
    <row r="1166" spans="1:5" ht="12.75">
      <c r="A1166" s="91" t="str">
        <f t="shared" si="80"/>
        <v>CLUES200</v>
      </c>
      <c r="B1166" s="530" t="s">
        <v>1216</v>
      </c>
      <c r="C1166" s="91">
        <f ca="1" t="shared" si="83"/>
        <v>0</v>
      </c>
      <c r="D1166" s="91">
        <f t="shared" si="81"/>
        <v>0</v>
      </c>
      <c r="E1166" s="91">
        <f t="shared" si="82"/>
        <v>2023</v>
      </c>
    </row>
    <row r="1167" spans="1:5" ht="12.75">
      <c r="A1167" s="91" t="str">
        <f t="shared" si="80"/>
        <v>CLUES200</v>
      </c>
      <c r="B1167" s="530" t="s">
        <v>1218</v>
      </c>
      <c r="C1167" s="91">
        <f ca="1" t="shared" si="83"/>
        <v>0</v>
      </c>
      <c r="D1167" s="91">
        <f t="shared" si="81"/>
        <v>0</v>
      </c>
      <c r="E1167" s="91">
        <f t="shared" si="82"/>
        <v>2023</v>
      </c>
    </row>
    <row r="1168" spans="1:5" ht="12.75">
      <c r="A1168" s="91" t="str">
        <f t="shared" si="80"/>
        <v>CLUES200</v>
      </c>
      <c r="B1168" s="530" t="s">
        <v>1220</v>
      </c>
      <c r="C1168" s="91">
        <f ca="1" t="shared" si="83"/>
        <v>0</v>
      </c>
      <c r="D1168" s="91">
        <f t="shared" si="81"/>
        <v>0</v>
      </c>
      <c r="E1168" s="91">
        <f t="shared" si="82"/>
        <v>2023</v>
      </c>
    </row>
    <row r="1169" spans="1:5" ht="12.75">
      <c r="A1169" s="91" t="str">
        <f t="shared" si="80"/>
        <v>CLUES200</v>
      </c>
      <c r="B1169" s="530" t="s">
        <v>1221</v>
      </c>
      <c r="C1169" s="91">
        <f ca="1" t="shared" si="83"/>
        <v>0</v>
      </c>
      <c r="D1169" s="91">
        <f t="shared" si="81"/>
        <v>0</v>
      </c>
      <c r="E1169" s="91">
        <f t="shared" si="82"/>
        <v>2023</v>
      </c>
    </row>
    <row r="1170" spans="1:5" ht="12.75">
      <c r="A1170" s="91" t="str">
        <f t="shared" si="80"/>
        <v>CLUES200</v>
      </c>
      <c r="B1170" s="530" t="s">
        <v>1222</v>
      </c>
      <c r="C1170" s="91">
        <f ca="1" t="shared" si="83"/>
        <v>0</v>
      </c>
      <c r="D1170" s="91">
        <f t="shared" si="81"/>
        <v>0</v>
      </c>
      <c r="E1170" s="91">
        <f t="shared" si="82"/>
        <v>2023</v>
      </c>
    </row>
    <row r="1171" spans="1:5" ht="12.75">
      <c r="A1171" s="91" t="str">
        <f t="shared" si="80"/>
        <v>CLUES200</v>
      </c>
      <c r="B1171" s="530" t="s">
        <v>1223</v>
      </c>
      <c r="C1171" s="91">
        <f ca="1" t="shared" si="83"/>
        <v>0</v>
      </c>
      <c r="D1171" s="91">
        <f t="shared" si="81"/>
        <v>0</v>
      </c>
      <c r="E1171" s="91">
        <f t="shared" si="82"/>
        <v>2023</v>
      </c>
    </row>
    <row r="1172" spans="1:5" ht="12.75">
      <c r="A1172" s="91" t="str">
        <f t="shared" si="80"/>
        <v>CLUES200</v>
      </c>
      <c r="B1172" s="530" t="s">
        <v>1224</v>
      </c>
      <c r="C1172" s="91">
        <f ca="1" t="shared" si="83"/>
        <v>0</v>
      </c>
      <c r="D1172" s="91">
        <f t="shared" si="81"/>
        <v>0</v>
      </c>
      <c r="E1172" s="91">
        <f t="shared" si="82"/>
        <v>2023</v>
      </c>
    </row>
    <row r="1173" spans="1:5" ht="12.75">
      <c r="A1173" s="91" t="str">
        <f t="shared" si="80"/>
        <v>CLUES200</v>
      </c>
      <c r="B1173" s="530" t="s">
        <v>1225</v>
      </c>
      <c r="C1173" s="91">
        <f ca="1" t="shared" si="83"/>
        <v>0</v>
      </c>
      <c r="D1173" s="91">
        <f t="shared" si="81"/>
        <v>0</v>
      </c>
      <c r="E1173" s="91">
        <f t="shared" si="82"/>
        <v>2023</v>
      </c>
    </row>
    <row r="1174" spans="1:5" ht="12.75">
      <c r="A1174" s="91" t="str">
        <f t="shared" si="80"/>
        <v>CLUES200</v>
      </c>
      <c r="B1174" s="530" t="s">
        <v>1226</v>
      </c>
      <c r="C1174" s="91">
        <f ca="1" t="shared" si="83"/>
        <v>0</v>
      </c>
      <c r="D1174" s="91">
        <f t="shared" si="81"/>
        <v>0</v>
      </c>
      <c r="E1174" s="91">
        <f t="shared" si="82"/>
        <v>2023</v>
      </c>
    </row>
    <row r="1175" spans="1:5" ht="12.75">
      <c r="A1175" s="91" t="str">
        <f t="shared" si="80"/>
        <v>CLUES200</v>
      </c>
      <c r="B1175" s="530" t="s">
        <v>1227</v>
      </c>
      <c r="C1175" s="91">
        <f ca="1" t="shared" si="83"/>
        <v>0</v>
      </c>
      <c r="D1175" s="91">
        <f t="shared" si="81"/>
        <v>0</v>
      </c>
      <c r="E1175" s="91">
        <f t="shared" si="82"/>
        <v>2023</v>
      </c>
    </row>
    <row r="1176" spans="1:5" ht="12.75">
      <c r="A1176" s="91" t="str">
        <f t="shared" si="80"/>
        <v>CLUES200</v>
      </c>
      <c r="B1176" s="530" t="s">
        <v>1228</v>
      </c>
      <c r="C1176" s="91">
        <f ca="1" t="shared" si="83"/>
        <v>0</v>
      </c>
      <c r="D1176" s="91">
        <f t="shared" si="81"/>
        <v>0</v>
      </c>
      <c r="E1176" s="91">
        <f t="shared" si="82"/>
        <v>2023</v>
      </c>
    </row>
    <row r="1177" spans="1:5" ht="12.75">
      <c r="A1177" s="91" t="str">
        <f t="shared" si="80"/>
        <v>CLUES200</v>
      </c>
      <c r="B1177" s="530" t="s">
        <v>1229</v>
      </c>
      <c r="C1177" s="91">
        <f ca="1" t="shared" si="83"/>
        <v>0</v>
      </c>
      <c r="D1177" s="91">
        <f t="shared" si="81"/>
        <v>0</v>
      </c>
      <c r="E1177" s="91">
        <f t="shared" si="82"/>
        <v>2023</v>
      </c>
    </row>
    <row r="1178" spans="1:5" ht="12.75">
      <c r="A1178" s="91" t="str">
        <f t="shared" si="80"/>
        <v>CLUES200</v>
      </c>
      <c r="B1178" s="530" t="s">
        <v>1230</v>
      </c>
      <c r="C1178" s="91">
        <f ca="1" t="shared" si="83"/>
        <v>0</v>
      </c>
      <c r="D1178" s="91">
        <f t="shared" si="81"/>
        <v>0</v>
      </c>
      <c r="E1178" s="91">
        <f t="shared" si="82"/>
        <v>2023</v>
      </c>
    </row>
    <row r="1179" spans="1:5" ht="12.75">
      <c r="A1179" s="91" t="str">
        <f t="shared" si="80"/>
        <v>CLUES200</v>
      </c>
      <c r="B1179" s="530" t="s">
        <v>1231</v>
      </c>
      <c r="C1179" s="91">
        <f ca="1" t="shared" si="83"/>
        <v>0</v>
      </c>
      <c r="D1179" s="91">
        <f t="shared" si="81"/>
        <v>0</v>
      </c>
      <c r="E1179" s="91">
        <f t="shared" si="82"/>
        <v>2023</v>
      </c>
    </row>
    <row r="1180" spans="1:5" ht="12.75">
      <c r="A1180" s="91" t="str">
        <f aca="true" t="shared" si="84" ref="A1180:A1243">clues</f>
        <v>CLUES200</v>
      </c>
      <c r="B1180" s="530" t="s">
        <v>1232</v>
      </c>
      <c r="C1180" s="91">
        <f ca="1" t="shared" si="83"/>
        <v>0</v>
      </c>
      <c r="D1180" s="91">
        <f aca="true" t="shared" si="85" ref="D1180:D1243">mes</f>
        <v>0</v>
      </c>
      <c r="E1180" s="91">
        <f aca="true" t="shared" si="86" ref="E1180:E1243">anno</f>
        <v>2023</v>
      </c>
    </row>
    <row r="1181" spans="1:5" ht="12.75">
      <c r="A1181" s="91" t="str">
        <f t="shared" si="84"/>
        <v>CLUES200</v>
      </c>
      <c r="B1181" s="530" t="s">
        <v>1233</v>
      </c>
      <c r="C1181" s="91">
        <f ca="1" t="shared" si="83"/>
        <v>0</v>
      </c>
      <c r="D1181" s="91">
        <f t="shared" si="85"/>
        <v>0</v>
      </c>
      <c r="E1181" s="91">
        <f t="shared" si="86"/>
        <v>2023</v>
      </c>
    </row>
    <row r="1182" spans="1:5" ht="12.75">
      <c r="A1182" s="91" t="str">
        <f t="shared" si="84"/>
        <v>CLUES200</v>
      </c>
      <c r="B1182" s="530" t="s">
        <v>1234</v>
      </c>
      <c r="C1182" s="91">
        <f ca="1" t="shared" si="83"/>
        <v>0</v>
      </c>
      <c r="D1182" s="91">
        <f t="shared" si="85"/>
        <v>0</v>
      </c>
      <c r="E1182" s="91">
        <f t="shared" si="86"/>
        <v>2023</v>
      </c>
    </row>
    <row r="1183" spans="1:5" ht="12.75">
      <c r="A1183" s="91" t="str">
        <f t="shared" si="84"/>
        <v>CLUES200</v>
      </c>
      <c r="B1183" s="530" t="s">
        <v>1235</v>
      </c>
      <c r="C1183" s="91">
        <f ca="1" t="shared" si="83"/>
        <v>0</v>
      </c>
      <c r="D1183" s="91">
        <f t="shared" si="85"/>
        <v>0</v>
      </c>
      <c r="E1183" s="91">
        <f t="shared" si="86"/>
        <v>2023</v>
      </c>
    </row>
    <row r="1184" spans="1:5" ht="12.75">
      <c r="A1184" s="91" t="str">
        <f t="shared" si="84"/>
        <v>CLUES200</v>
      </c>
      <c r="B1184" s="530" t="s">
        <v>1237</v>
      </c>
      <c r="C1184" s="91">
        <f ca="1" t="shared" si="83"/>
        <v>0</v>
      </c>
      <c r="D1184" s="91">
        <f t="shared" si="85"/>
        <v>0</v>
      </c>
      <c r="E1184" s="91">
        <f t="shared" si="86"/>
        <v>2023</v>
      </c>
    </row>
    <row r="1185" spans="1:5" ht="12.75">
      <c r="A1185" s="91" t="str">
        <f t="shared" si="84"/>
        <v>CLUES200</v>
      </c>
      <c r="B1185" s="530" t="s">
        <v>1240</v>
      </c>
      <c r="C1185" s="91">
        <f ca="1" t="shared" si="83"/>
        <v>0</v>
      </c>
      <c r="D1185" s="91">
        <f t="shared" si="85"/>
        <v>0</v>
      </c>
      <c r="E1185" s="91">
        <f t="shared" si="86"/>
        <v>2023</v>
      </c>
    </row>
    <row r="1186" spans="1:5" ht="12.75">
      <c r="A1186" s="91" t="str">
        <f t="shared" si="84"/>
        <v>CLUES200</v>
      </c>
      <c r="B1186" s="530" t="s">
        <v>1242</v>
      </c>
      <c r="C1186" s="91">
        <f ca="1" t="shared" si="83"/>
        <v>0</v>
      </c>
      <c r="D1186" s="91">
        <f t="shared" si="85"/>
        <v>0</v>
      </c>
      <c r="E1186" s="91">
        <f t="shared" si="86"/>
        <v>2023</v>
      </c>
    </row>
    <row r="1187" spans="1:5" ht="12.75">
      <c r="A1187" s="91" t="str">
        <f t="shared" si="84"/>
        <v>CLUES200</v>
      </c>
      <c r="B1187" s="530" t="s">
        <v>1244</v>
      </c>
      <c r="C1187" s="91">
        <f ca="1" t="shared" si="83"/>
        <v>0</v>
      </c>
      <c r="D1187" s="91">
        <f t="shared" si="85"/>
        <v>0</v>
      </c>
      <c r="E1187" s="91">
        <f t="shared" si="86"/>
        <v>2023</v>
      </c>
    </row>
    <row r="1188" spans="1:5" ht="12.75">
      <c r="A1188" s="91" t="str">
        <f t="shared" si="84"/>
        <v>CLUES200</v>
      </c>
      <c r="B1188" s="530" t="s">
        <v>1246</v>
      </c>
      <c r="C1188" s="91">
        <f ca="1" t="shared" si="83"/>
        <v>0</v>
      </c>
      <c r="D1188" s="91">
        <f t="shared" si="85"/>
        <v>0</v>
      </c>
      <c r="E1188" s="91">
        <f t="shared" si="86"/>
        <v>2023</v>
      </c>
    </row>
    <row r="1189" spans="1:5" ht="12.75">
      <c r="A1189" s="91" t="str">
        <f t="shared" si="84"/>
        <v>CLUES200</v>
      </c>
      <c r="B1189" s="530" t="s">
        <v>1248</v>
      </c>
      <c r="C1189" s="91">
        <f ca="1" t="shared" si="83"/>
        <v>0</v>
      </c>
      <c r="D1189" s="91">
        <f t="shared" si="85"/>
        <v>0</v>
      </c>
      <c r="E1189" s="91">
        <f t="shared" si="86"/>
        <v>2023</v>
      </c>
    </row>
    <row r="1190" spans="1:5" ht="12.75">
      <c r="A1190" s="91" t="str">
        <f t="shared" si="84"/>
        <v>CLUES200</v>
      </c>
      <c r="B1190" s="530" t="s">
        <v>1252</v>
      </c>
      <c r="C1190" s="91">
        <f ca="1" t="shared" si="83"/>
        <v>0</v>
      </c>
      <c r="D1190" s="91">
        <f t="shared" si="85"/>
        <v>0</v>
      </c>
      <c r="E1190" s="91">
        <f t="shared" si="86"/>
        <v>2023</v>
      </c>
    </row>
    <row r="1191" spans="1:5" ht="12.75">
      <c r="A1191" s="91" t="str">
        <f t="shared" si="84"/>
        <v>CLUES200</v>
      </c>
      <c r="B1191" s="530" t="s">
        <v>1254</v>
      </c>
      <c r="C1191" s="91">
        <f ca="1" t="shared" si="83"/>
        <v>0</v>
      </c>
      <c r="D1191" s="91">
        <f t="shared" si="85"/>
        <v>0</v>
      </c>
      <c r="E1191" s="91">
        <f t="shared" si="86"/>
        <v>2023</v>
      </c>
    </row>
    <row r="1192" spans="1:5" ht="12.75">
      <c r="A1192" s="91" t="str">
        <f t="shared" si="84"/>
        <v>CLUES200</v>
      </c>
      <c r="B1192" s="530" t="s">
        <v>1256</v>
      </c>
      <c r="C1192" s="91">
        <f ca="1" t="shared" si="83"/>
        <v>0</v>
      </c>
      <c r="D1192" s="91">
        <f t="shared" si="85"/>
        <v>0</v>
      </c>
      <c r="E1192" s="91">
        <f t="shared" si="86"/>
        <v>2023</v>
      </c>
    </row>
    <row r="1193" spans="1:5" ht="12.75">
      <c r="A1193" s="91" t="str">
        <f t="shared" si="84"/>
        <v>CLUES200</v>
      </c>
      <c r="B1193" s="530" t="s">
        <v>1258</v>
      </c>
      <c r="C1193" s="91">
        <f ca="1" t="shared" si="83"/>
        <v>0</v>
      </c>
      <c r="D1193" s="91">
        <f t="shared" si="85"/>
        <v>0</v>
      </c>
      <c r="E1193" s="91">
        <f t="shared" si="86"/>
        <v>2023</v>
      </c>
    </row>
    <row r="1194" spans="1:5" ht="12.75">
      <c r="A1194" s="91" t="str">
        <f t="shared" si="84"/>
        <v>CLUES200</v>
      </c>
      <c r="B1194" s="530" t="s">
        <v>1260</v>
      </c>
      <c r="C1194" s="91">
        <f ca="1" t="shared" si="83"/>
        <v>0</v>
      </c>
      <c r="D1194" s="91">
        <f t="shared" si="85"/>
        <v>0</v>
      </c>
      <c r="E1194" s="91">
        <f t="shared" si="86"/>
        <v>2023</v>
      </c>
    </row>
    <row r="1195" spans="1:5" ht="12.75">
      <c r="A1195" s="91" t="str">
        <f t="shared" si="84"/>
        <v>CLUES200</v>
      </c>
      <c r="B1195" s="530" t="s">
        <v>1262</v>
      </c>
      <c r="C1195" s="91">
        <f ca="1" t="shared" si="83"/>
        <v>0</v>
      </c>
      <c r="D1195" s="91">
        <f t="shared" si="85"/>
        <v>0</v>
      </c>
      <c r="E1195" s="91">
        <f t="shared" si="86"/>
        <v>2023</v>
      </c>
    </row>
    <row r="1196" spans="1:5" ht="12.75">
      <c r="A1196" s="91" t="str">
        <f t="shared" si="84"/>
        <v>CLUES200</v>
      </c>
      <c r="B1196" s="530" t="s">
        <v>1264</v>
      </c>
      <c r="C1196" s="91">
        <f ca="1" t="shared" si="83"/>
        <v>0</v>
      </c>
      <c r="D1196" s="91">
        <f t="shared" si="85"/>
        <v>0</v>
      </c>
      <c r="E1196" s="91">
        <f t="shared" si="86"/>
        <v>2023</v>
      </c>
    </row>
    <row r="1197" spans="1:5" ht="12.75">
      <c r="A1197" s="91" t="str">
        <f t="shared" si="84"/>
        <v>CLUES200</v>
      </c>
      <c r="B1197" s="530" t="s">
        <v>1266</v>
      </c>
      <c r="C1197" s="91">
        <f ca="1" t="shared" si="83"/>
        <v>0</v>
      </c>
      <c r="D1197" s="91">
        <f t="shared" si="85"/>
        <v>0</v>
      </c>
      <c r="E1197" s="91">
        <f t="shared" si="86"/>
        <v>2023</v>
      </c>
    </row>
    <row r="1198" spans="1:5" ht="12.75">
      <c r="A1198" s="91" t="str">
        <f t="shared" si="84"/>
        <v>CLUES200</v>
      </c>
      <c r="B1198" s="530" t="s">
        <v>1268</v>
      </c>
      <c r="C1198" s="91">
        <f ca="1" t="shared" si="83"/>
        <v>0</v>
      </c>
      <c r="D1198" s="91">
        <f t="shared" si="85"/>
        <v>0</v>
      </c>
      <c r="E1198" s="91">
        <f t="shared" si="86"/>
        <v>2023</v>
      </c>
    </row>
    <row r="1199" spans="1:5" ht="12.75">
      <c r="A1199" s="91" t="str">
        <f t="shared" si="84"/>
        <v>CLUES200</v>
      </c>
      <c r="B1199" s="530" t="s">
        <v>1270</v>
      </c>
      <c r="C1199" s="91">
        <f ca="1" t="shared" si="83"/>
        <v>0</v>
      </c>
      <c r="D1199" s="91">
        <f t="shared" si="85"/>
        <v>0</v>
      </c>
      <c r="E1199" s="91">
        <f t="shared" si="86"/>
        <v>2023</v>
      </c>
    </row>
    <row r="1200" spans="1:5" ht="12.75">
      <c r="A1200" s="91" t="str">
        <f t="shared" si="84"/>
        <v>CLUES200</v>
      </c>
      <c r="B1200" s="530" t="s">
        <v>1272</v>
      </c>
      <c r="C1200" s="91">
        <f ca="1" t="shared" si="83"/>
        <v>0</v>
      </c>
      <c r="D1200" s="91">
        <f t="shared" si="85"/>
        <v>0</v>
      </c>
      <c r="E1200" s="91">
        <f t="shared" si="86"/>
        <v>2023</v>
      </c>
    </row>
    <row r="1201" spans="1:5" ht="12.75">
      <c r="A1201" s="91" t="str">
        <f t="shared" si="84"/>
        <v>CLUES200</v>
      </c>
      <c r="B1201" s="530" t="s">
        <v>1274</v>
      </c>
      <c r="C1201" s="91">
        <f ca="1" t="shared" si="83"/>
        <v>0</v>
      </c>
      <c r="D1201" s="91">
        <f t="shared" si="85"/>
        <v>0</v>
      </c>
      <c r="E1201" s="91">
        <f t="shared" si="86"/>
        <v>2023</v>
      </c>
    </row>
    <row r="1202" spans="1:5" ht="12.75">
      <c r="A1202" s="91" t="str">
        <f t="shared" si="84"/>
        <v>CLUES200</v>
      </c>
      <c r="B1202" s="530" t="s">
        <v>1276</v>
      </c>
      <c r="C1202" s="91">
        <f ca="1" t="shared" si="83"/>
        <v>0</v>
      </c>
      <c r="D1202" s="91">
        <f t="shared" si="85"/>
        <v>0</v>
      </c>
      <c r="E1202" s="91">
        <f t="shared" si="86"/>
        <v>2023</v>
      </c>
    </row>
    <row r="1203" spans="1:5" ht="12.75">
      <c r="A1203" s="91" t="str">
        <f t="shared" si="84"/>
        <v>CLUES200</v>
      </c>
      <c r="B1203" s="530" t="s">
        <v>1278</v>
      </c>
      <c r="C1203" s="91">
        <f ca="1" t="shared" si="87" ref="C1203:C1266">INDIRECT(B1203)</f>
        <v>0</v>
      </c>
      <c r="D1203" s="91">
        <f t="shared" si="85"/>
        <v>0</v>
      </c>
      <c r="E1203" s="91">
        <f t="shared" si="86"/>
        <v>2023</v>
      </c>
    </row>
    <row r="1204" spans="1:5" ht="12.75">
      <c r="A1204" s="91" t="str">
        <f t="shared" si="84"/>
        <v>CLUES200</v>
      </c>
      <c r="B1204" s="530" t="s">
        <v>1280</v>
      </c>
      <c r="C1204" s="91">
        <f ca="1" t="shared" si="87"/>
        <v>0</v>
      </c>
      <c r="D1204" s="91">
        <f t="shared" si="85"/>
        <v>0</v>
      </c>
      <c r="E1204" s="91">
        <f t="shared" si="86"/>
        <v>2023</v>
      </c>
    </row>
    <row r="1205" spans="1:5" ht="12.75">
      <c r="A1205" s="91" t="str">
        <f t="shared" si="84"/>
        <v>CLUES200</v>
      </c>
      <c r="B1205" s="530" t="s">
        <v>1282</v>
      </c>
      <c r="C1205" s="91">
        <f ca="1" t="shared" si="87"/>
        <v>0</v>
      </c>
      <c r="D1205" s="91">
        <f t="shared" si="85"/>
        <v>0</v>
      </c>
      <c r="E1205" s="91">
        <f t="shared" si="86"/>
        <v>2023</v>
      </c>
    </row>
    <row r="1206" spans="1:5" ht="12.75">
      <c r="A1206" s="91" t="str">
        <f t="shared" si="84"/>
        <v>CLUES200</v>
      </c>
      <c r="B1206" s="530" t="s">
        <v>1285</v>
      </c>
      <c r="C1206" s="91">
        <f ca="1" t="shared" si="87"/>
        <v>0</v>
      </c>
      <c r="D1206" s="91">
        <f t="shared" si="85"/>
        <v>0</v>
      </c>
      <c r="E1206" s="91">
        <f t="shared" si="86"/>
        <v>2023</v>
      </c>
    </row>
    <row r="1207" spans="1:5" ht="12.75">
      <c r="A1207" s="91" t="str">
        <f t="shared" si="84"/>
        <v>CLUES200</v>
      </c>
      <c r="B1207" s="530" t="s">
        <v>1286</v>
      </c>
      <c r="C1207" s="91">
        <f ca="1" t="shared" si="87"/>
        <v>0</v>
      </c>
      <c r="D1207" s="91">
        <f t="shared" si="85"/>
        <v>0</v>
      </c>
      <c r="E1207" s="91">
        <f t="shared" si="86"/>
        <v>2023</v>
      </c>
    </row>
    <row r="1208" spans="1:5" ht="12.75">
      <c r="A1208" s="91" t="str">
        <f t="shared" si="84"/>
        <v>CLUES200</v>
      </c>
      <c r="B1208" s="530" t="s">
        <v>1289</v>
      </c>
      <c r="C1208" s="91">
        <f ca="1" t="shared" si="87"/>
        <v>0</v>
      </c>
      <c r="D1208" s="91">
        <f t="shared" si="85"/>
        <v>0</v>
      </c>
      <c r="E1208" s="91">
        <f t="shared" si="86"/>
        <v>2023</v>
      </c>
    </row>
    <row r="1209" spans="1:5" ht="12.75">
      <c r="A1209" s="91" t="str">
        <f t="shared" si="84"/>
        <v>CLUES200</v>
      </c>
      <c r="B1209" s="530" t="s">
        <v>1805</v>
      </c>
      <c r="C1209" s="91">
        <f ca="1" t="shared" si="87"/>
        <v>0</v>
      </c>
      <c r="D1209" s="91">
        <f t="shared" si="85"/>
        <v>0</v>
      </c>
      <c r="E1209" s="91">
        <f t="shared" si="86"/>
        <v>2023</v>
      </c>
    </row>
    <row r="1210" spans="1:5" ht="12.75">
      <c r="A1210" s="91" t="str">
        <f t="shared" si="84"/>
        <v>CLUES200</v>
      </c>
      <c r="B1210" s="530" t="s">
        <v>1291</v>
      </c>
      <c r="C1210" s="91">
        <f ca="1" t="shared" si="87"/>
        <v>0</v>
      </c>
      <c r="D1210" s="91">
        <f t="shared" si="85"/>
        <v>0</v>
      </c>
      <c r="E1210" s="91">
        <f t="shared" si="86"/>
        <v>2023</v>
      </c>
    </row>
    <row r="1211" spans="1:5" ht="12.75">
      <c r="A1211" s="91" t="str">
        <f t="shared" si="84"/>
        <v>CLUES200</v>
      </c>
      <c r="B1211" s="530" t="s">
        <v>1294</v>
      </c>
      <c r="C1211" s="91">
        <f ca="1" t="shared" si="87"/>
        <v>0</v>
      </c>
      <c r="D1211" s="91">
        <f t="shared" si="85"/>
        <v>0</v>
      </c>
      <c r="E1211" s="91">
        <f t="shared" si="86"/>
        <v>2023</v>
      </c>
    </row>
    <row r="1212" spans="1:5" ht="12.75">
      <c r="A1212" s="91" t="str">
        <f t="shared" si="84"/>
        <v>CLUES200</v>
      </c>
      <c r="B1212" s="530" t="s">
        <v>1296</v>
      </c>
      <c r="C1212" s="91">
        <f ca="1" t="shared" si="87"/>
        <v>0</v>
      </c>
      <c r="D1212" s="91">
        <f t="shared" si="85"/>
        <v>0</v>
      </c>
      <c r="E1212" s="91">
        <f t="shared" si="86"/>
        <v>2023</v>
      </c>
    </row>
    <row r="1213" spans="1:5" ht="12.75">
      <c r="A1213" s="91" t="str">
        <f t="shared" si="84"/>
        <v>CLUES200</v>
      </c>
      <c r="B1213" s="530" t="s">
        <v>1807</v>
      </c>
      <c r="C1213" s="91">
        <f ca="1" t="shared" si="87"/>
        <v>0</v>
      </c>
      <c r="D1213" s="91">
        <f t="shared" si="85"/>
        <v>0</v>
      </c>
      <c r="E1213" s="91">
        <f t="shared" si="86"/>
        <v>2023</v>
      </c>
    </row>
    <row r="1214" spans="1:5" ht="12.75">
      <c r="A1214" s="91" t="str">
        <f t="shared" si="84"/>
        <v>CLUES200</v>
      </c>
      <c r="B1214" s="530" t="s">
        <v>1809</v>
      </c>
      <c r="C1214" s="91">
        <f ca="1" t="shared" si="87"/>
        <v>0</v>
      </c>
      <c r="D1214" s="91">
        <f t="shared" si="85"/>
        <v>0</v>
      </c>
      <c r="E1214" s="91">
        <f t="shared" si="86"/>
        <v>2023</v>
      </c>
    </row>
    <row r="1215" spans="1:5" ht="12.75">
      <c r="A1215" s="91" t="str">
        <f t="shared" si="84"/>
        <v>CLUES200</v>
      </c>
      <c r="B1215" s="530" t="s">
        <v>1811</v>
      </c>
      <c r="C1215" s="91">
        <f ca="1" t="shared" si="87"/>
        <v>0</v>
      </c>
      <c r="D1215" s="91">
        <f t="shared" si="85"/>
        <v>0</v>
      </c>
      <c r="E1215" s="91">
        <f t="shared" si="86"/>
        <v>2023</v>
      </c>
    </row>
    <row r="1216" spans="1:5" ht="12.75">
      <c r="A1216" s="91" t="str">
        <f t="shared" si="84"/>
        <v>CLUES200</v>
      </c>
      <c r="B1216" s="530" t="s">
        <v>1813</v>
      </c>
      <c r="C1216" s="91">
        <f ca="1" t="shared" si="87"/>
        <v>0</v>
      </c>
      <c r="D1216" s="91">
        <f t="shared" si="85"/>
        <v>0</v>
      </c>
      <c r="E1216" s="91">
        <f t="shared" si="86"/>
        <v>2023</v>
      </c>
    </row>
    <row r="1217" spans="1:5" ht="12.75">
      <c r="A1217" s="91" t="str">
        <f t="shared" si="84"/>
        <v>CLUES200</v>
      </c>
      <c r="B1217" s="530" t="s">
        <v>1299</v>
      </c>
      <c r="C1217" s="91">
        <f ca="1" t="shared" si="87"/>
        <v>0</v>
      </c>
      <c r="D1217" s="91">
        <f t="shared" si="85"/>
        <v>0</v>
      </c>
      <c r="E1217" s="91">
        <f t="shared" si="86"/>
        <v>2023</v>
      </c>
    </row>
    <row r="1218" spans="1:5" ht="12.75">
      <c r="A1218" s="91" t="str">
        <f t="shared" si="84"/>
        <v>CLUES200</v>
      </c>
      <c r="B1218" s="530" t="s">
        <v>1302</v>
      </c>
      <c r="C1218" s="91">
        <f ca="1" t="shared" si="87"/>
        <v>0</v>
      </c>
      <c r="D1218" s="91">
        <f t="shared" si="85"/>
        <v>0</v>
      </c>
      <c r="E1218" s="91">
        <f t="shared" si="86"/>
        <v>2023</v>
      </c>
    </row>
    <row r="1219" spans="1:5" ht="12.75">
      <c r="A1219" s="91" t="str">
        <f t="shared" si="84"/>
        <v>CLUES200</v>
      </c>
      <c r="B1219" s="530" t="s">
        <v>1304</v>
      </c>
      <c r="C1219" s="91">
        <f ca="1" t="shared" si="87"/>
        <v>0</v>
      </c>
      <c r="D1219" s="91">
        <f t="shared" si="85"/>
        <v>0</v>
      </c>
      <c r="E1219" s="91">
        <f t="shared" si="86"/>
        <v>2023</v>
      </c>
    </row>
    <row r="1220" spans="1:5" ht="12.75">
      <c r="A1220" s="91" t="str">
        <f t="shared" si="84"/>
        <v>CLUES200</v>
      </c>
      <c r="B1220" s="530" t="s">
        <v>1306</v>
      </c>
      <c r="C1220" s="91">
        <f ca="1" t="shared" si="87"/>
        <v>0</v>
      </c>
      <c r="D1220" s="91">
        <f t="shared" si="85"/>
        <v>0</v>
      </c>
      <c r="E1220" s="91">
        <f t="shared" si="86"/>
        <v>2023</v>
      </c>
    </row>
    <row r="1221" spans="1:5" ht="12.75">
      <c r="A1221" s="91" t="str">
        <f t="shared" si="84"/>
        <v>CLUES200</v>
      </c>
      <c r="B1221" s="530" t="s">
        <v>1308</v>
      </c>
      <c r="C1221" s="91">
        <f ca="1" t="shared" si="87"/>
        <v>0</v>
      </c>
      <c r="D1221" s="91">
        <f t="shared" si="85"/>
        <v>0</v>
      </c>
      <c r="E1221" s="91">
        <f t="shared" si="86"/>
        <v>2023</v>
      </c>
    </row>
    <row r="1222" spans="1:5" ht="12.75">
      <c r="A1222" s="91" t="str">
        <f t="shared" si="84"/>
        <v>CLUES200</v>
      </c>
      <c r="B1222" s="530" t="s">
        <v>1310</v>
      </c>
      <c r="C1222" s="91">
        <f ca="1" t="shared" si="87"/>
        <v>0</v>
      </c>
      <c r="D1222" s="91">
        <f t="shared" si="85"/>
        <v>0</v>
      </c>
      <c r="E1222" s="91">
        <f t="shared" si="86"/>
        <v>2023</v>
      </c>
    </row>
    <row r="1223" spans="1:5" ht="12.75">
      <c r="A1223" s="91" t="str">
        <f t="shared" si="84"/>
        <v>CLUES200</v>
      </c>
      <c r="B1223" s="530" t="s">
        <v>1312</v>
      </c>
      <c r="C1223" s="91">
        <f ca="1" t="shared" si="87"/>
        <v>0</v>
      </c>
      <c r="D1223" s="91">
        <f t="shared" si="85"/>
        <v>0</v>
      </c>
      <c r="E1223" s="91">
        <f t="shared" si="86"/>
        <v>2023</v>
      </c>
    </row>
    <row r="1224" spans="1:5" ht="12.75">
      <c r="A1224" s="91" t="str">
        <f t="shared" si="84"/>
        <v>CLUES200</v>
      </c>
      <c r="B1224" s="530" t="s">
        <v>1314</v>
      </c>
      <c r="C1224" s="91">
        <f ca="1" t="shared" si="87"/>
        <v>0</v>
      </c>
      <c r="D1224" s="91">
        <f t="shared" si="85"/>
        <v>0</v>
      </c>
      <c r="E1224" s="91">
        <f t="shared" si="86"/>
        <v>2023</v>
      </c>
    </row>
    <row r="1225" spans="1:5" ht="12.75">
      <c r="A1225" s="91" t="str">
        <f t="shared" si="84"/>
        <v>CLUES200</v>
      </c>
      <c r="B1225" s="530" t="s">
        <v>1315</v>
      </c>
      <c r="C1225" s="91">
        <f ca="1" t="shared" si="87"/>
        <v>0</v>
      </c>
      <c r="D1225" s="91">
        <f t="shared" si="85"/>
        <v>0</v>
      </c>
      <c r="E1225" s="91">
        <f t="shared" si="86"/>
        <v>2023</v>
      </c>
    </row>
    <row r="1226" spans="1:5" ht="12.75">
      <c r="A1226" s="91" t="str">
        <f t="shared" si="84"/>
        <v>CLUES200</v>
      </c>
      <c r="B1226" s="530" t="s">
        <v>1317</v>
      </c>
      <c r="C1226" s="91">
        <f ca="1" t="shared" si="87"/>
        <v>0</v>
      </c>
      <c r="D1226" s="91">
        <f t="shared" si="85"/>
        <v>0</v>
      </c>
      <c r="E1226" s="91">
        <f t="shared" si="86"/>
        <v>2023</v>
      </c>
    </row>
    <row r="1227" spans="1:5" ht="12.75">
      <c r="A1227" s="91" t="str">
        <f t="shared" si="84"/>
        <v>CLUES200</v>
      </c>
      <c r="B1227" s="530" t="s">
        <v>1318</v>
      </c>
      <c r="C1227" s="91">
        <f ca="1" t="shared" si="87"/>
        <v>0</v>
      </c>
      <c r="D1227" s="91">
        <f t="shared" si="85"/>
        <v>0</v>
      </c>
      <c r="E1227" s="91">
        <f t="shared" si="86"/>
        <v>2023</v>
      </c>
    </row>
    <row r="1228" spans="1:5" ht="12.75">
      <c r="A1228" s="91" t="str">
        <f t="shared" si="84"/>
        <v>CLUES200</v>
      </c>
      <c r="B1228" s="530" t="s">
        <v>1320</v>
      </c>
      <c r="C1228" s="91">
        <f ca="1" t="shared" si="87"/>
        <v>0</v>
      </c>
      <c r="D1228" s="91">
        <f t="shared" si="85"/>
        <v>0</v>
      </c>
      <c r="E1228" s="91">
        <f t="shared" si="86"/>
        <v>2023</v>
      </c>
    </row>
    <row r="1229" spans="1:5" ht="12.75">
      <c r="A1229" s="91" t="str">
        <f t="shared" si="84"/>
        <v>CLUES200</v>
      </c>
      <c r="B1229" s="530" t="s">
        <v>1322</v>
      </c>
      <c r="C1229" s="91">
        <f ca="1" t="shared" si="87"/>
        <v>0</v>
      </c>
      <c r="D1229" s="91">
        <f t="shared" si="85"/>
        <v>0</v>
      </c>
      <c r="E1229" s="91">
        <f t="shared" si="86"/>
        <v>2023</v>
      </c>
    </row>
    <row r="1230" spans="1:5" ht="12.75">
      <c r="A1230" s="91" t="str">
        <f t="shared" si="84"/>
        <v>CLUES200</v>
      </c>
      <c r="B1230" s="530" t="s">
        <v>1324</v>
      </c>
      <c r="C1230" s="91">
        <f ca="1" t="shared" si="87"/>
        <v>0</v>
      </c>
      <c r="D1230" s="91">
        <f t="shared" si="85"/>
        <v>0</v>
      </c>
      <c r="E1230" s="91">
        <f t="shared" si="86"/>
        <v>2023</v>
      </c>
    </row>
    <row r="1231" spans="1:5" ht="12.75">
      <c r="A1231" s="91" t="str">
        <f t="shared" si="84"/>
        <v>CLUES200</v>
      </c>
      <c r="B1231" s="530" t="s">
        <v>1325</v>
      </c>
      <c r="C1231" s="91">
        <f ca="1" t="shared" si="87"/>
        <v>0</v>
      </c>
      <c r="D1231" s="91">
        <f t="shared" si="85"/>
        <v>0</v>
      </c>
      <c r="E1231" s="91">
        <f t="shared" si="86"/>
        <v>2023</v>
      </c>
    </row>
    <row r="1232" spans="1:5" ht="12.75">
      <c r="A1232" s="91" t="str">
        <f t="shared" si="84"/>
        <v>CLUES200</v>
      </c>
      <c r="B1232" s="530" t="s">
        <v>1326</v>
      </c>
      <c r="C1232" s="91">
        <f ca="1" t="shared" si="87"/>
        <v>0</v>
      </c>
      <c r="D1232" s="91">
        <f t="shared" si="85"/>
        <v>0</v>
      </c>
      <c r="E1232" s="91">
        <f t="shared" si="86"/>
        <v>2023</v>
      </c>
    </row>
    <row r="1233" spans="1:5" ht="12.75">
      <c r="A1233" s="91" t="str">
        <f t="shared" si="84"/>
        <v>CLUES200</v>
      </c>
      <c r="B1233" s="530" t="s">
        <v>1327</v>
      </c>
      <c r="C1233" s="91">
        <f ca="1" t="shared" si="87"/>
        <v>0</v>
      </c>
      <c r="D1233" s="91">
        <f t="shared" si="85"/>
        <v>0</v>
      </c>
      <c r="E1233" s="91">
        <f t="shared" si="86"/>
        <v>2023</v>
      </c>
    </row>
    <row r="1234" spans="1:5" ht="12.75">
      <c r="A1234" s="91" t="str">
        <f t="shared" si="84"/>
        <v>CLUES200</v>
      </c>
      <c r="B1234" s="530" t="s">
        <v>1328</v>
      </c>
      <c r="C1234" s="91">
        <f ca="1" t="shared" si="87"/>
        <v>0</v>
      </c>
      <c r="D1234" s="91">
        <f t="shared" si="85"/>
        <v>0</v>
      </c>
      <c r="E1234" s="91">
        <f t="shared" si="86"/>
        <v>2023</v>
      </c>
    </row>
    <row r="1235" spans="1:5" ht="12.75">
      <c r="A1235" s="91" t="str">
        <f t="shared" si="84"/>
        <v>CLUES200</v>
      </c>
      <c r="B1235" s="530" t="s">
        <v>1329</v>
      </c>
      <c r="C1235" s="91">
        <f ca="1" t="shared" si="87"/>
        <v>0</v>
      </c>
      <c r="D1235" s="91">
        <f t="shared" si="85"/>
        <v>0</v>
      </c>
      <c r="E1235" s="91">
        <f t="shared" si="86"/>
        <v>2023</v>
      </c>
    </row>
    <row r="1236" spans="1:5" ht="12.75">
      <c r="A1236" s="91" t="str">
        <f t="shared" si="84"/>
        <v>CLUES200</v>
      </c>
      <c r="B1236" s="530" t="s">
        <v>1331</v>
      </c>
      <c r="C1236" s="91">
        <f ca="1" t="shared" si="87"/>
        <v>0</v>
      </c>
      <c r="D1236" s="91">
        <f t="shared" si="85"/>
        <v>0</v>
      </c>
      <c r="E1236" s="91">
        <f t="shared" si="86"/>
        <v>2023</v>
      </c>
    </row>
    <row r="1237" spans="1:5" ht="12.75">
      <c r="A1237" s="91" t="str">
        <f t="shared" si="84"/>
        <v>CLUES200</v>
      </c>
      <c r="B1237" s="530" t="s">
        <v>1332</v>
      </c>
      <c r="C1237" s="91">
        <f ca="1" t="shared" si="87"/>
        <v>0</v>
      </c>
      <c r="D1237" s="91">
        <f t="shared" si="85"/>
        <v>0</v>
      </c>
      <c r="E1237" s="91">
        <f t="shared" si="86"/>
        <v>2023</v>
      </c>
    </row>
    <row r="1238" spans="1:5" ht="12.75">
      <c r="A1238" s="91" t="str">
        <f t="shared" si="84"/>
        <v>CLUES200</v>
      </c>
      <c r="B1238" s="530" t="s">
        <v>1333</v>
      </c>
      <c r="C1238" s="91">
        <f ca="1" t="shared" si="87"/>
        <v>0</v>
      </c>
      <c r="D1238" s="91">
        <f t="shared" si="85"/>
        <v>0</v>
      </c>
      <c r="E1238" s="91">
        <f t="shared" si="86"/>
        <v>2023</v>
      </c>
    </row>
    <row r="1239" spans="1:5" ht="12.75">
      <c r="A1239" s="91" t="str">
        <f t="shared" si="84"/>
        <v>CLUES200</v>
      </c>
      <c r="B1239" s="530" t="s">
        <v>1334</v>
      </c>
      <c r="C1239" s="91">
        <f ca="1" t="shared" si="87"/>
        <v>0</v>
      </c>
      <c r="D1239" s="91">
        <f t="shared" si="85"/>
        <v>0</v>
      </c>
      <c r="E1239" s="91">
        <f t="shared" si="86"/>
        <v>2023</v>
      </c>
    </row>
    <row r="1240" spans="1:5" ht="12.75">
      <c r="A1240" s="91" t="str">
        <f t="shared" si="84"/>
        <v>CLUES200</v>
      </c>
      <c r="B1240" s="530" t="s">
        <v>1336</v>
      </c>
      <c r="C1240" s="91">
        <f ca="1" t="shared" si="87"/>
        <v>0</v>
      </c>
      <c r="D1240" s="91">
        <f t="shared" si="85"/>
        <v>0</v>
      </c>
      <c r="E1240" s="91">
        <f t="shared" si="86"/>
        <v>2023</v>
      </c>
    </row>
    <row r="1241" spans="1:5" ht="12.75">
      <c r="A1241" s="91" t="str">
        <f t="shared" si="84"/>
        <v>CLUES200</v>
      </c>
      <c r="B1241" s="530" t="s">
        <v>624</v>
      </c>
      <c r="C1241" s="91">
        <f ca="1" t="shared" si="87"/>
        <v>0</v>
      </c>
      <c r="D1241" s="91">
        <f t="shared" si="85"/>
        <v>0</v>
      </c>
      <c r="E1241" s="91">
        <f t="shared" si="86"/>
        <v>2023</v>
      </c>
    </row>
    <row r="1242" spans="1:5" ht="12.75">
      <c r="A1242" s="91" t="str">
        <f t="shared" si="84"/>
        <v>CLUES200</v>
      </c>
      <c r="B1242" s="530" t="s">
        <v>1338</v>
      </c>
      <c r="C1242" s="91">
        <f ca="1" t="shared" si="87"/>
        <v>0</v>
      </c>
      <c r="D1242" s="91">
        <f t="shared" si="85"/>
        <v>0</v>
      </c>
      <c r="E1242" s="91">
        <f t="shared" si="86"/>
        <v>2023</v>
      </c>
    </row>
    <row r="1243" spans="1:5" ht="12.75">
      <c r="A1243" s="91" t="str">
        <f t="shared" si="84"/>
        <v>CLUES200</v>
      </c>
      <c r="B1243" s="530" t="s">
        <v>1340</v>
      </c>
      <c r="C1243" s="91">
        <f ca="1" t="shared" si="87"/>
        <v>0</v>
      </c>
      <c r="D1243" s="91">
        <f t="shared" si="85"/>
        <v>0</v>
      </c>
      <c r="E1243" s="91">
        <f t="shared" si="86"/>
        <v>2023</v>
      </c>
    </row>
    <row r="1244" spans="1:5" ht="12.75">
      <c r="A1244" s="91" t="str">
        <f aca="true" t="shared" si="88" ref="A1244:A1307">clues</f>
        <v>CLUES200</v>
      </c>
      <c r="B1244" s="530" t="s">
        <v>2720</v>
      </c>
      <c r="C1244" s="91">
        <f ca="1" t="shared" si="87"/>
        <v>0</v>
      </c>
      <c r="D1244" s="91">
        <f aca="true" t="shared" si="89" ref="D1244:D1307">mes</f>
        <v>0</v>
      </c>
      <c r="E1244" s="91">
        <f aca="true" t="shared" si="90" ref="E1244:E1307">anno</f>
        <v>2023</v>
      </c>
    </row>
    <row r="1245" spans="1:5" ht="12.75">
      <c r="A1245" s="91" t="str">
        <f t="shared" si="88"/>
        <v>CLUES200</v>
      </c>
      <c r="B1245" s="530" t="s">
        <v>2721</v>
      </c>
      <c r="C1245" s="91">
        <f ca="1" t="shared" si="87"/>
        <v>0</v>
      </c>
      <c r="D1245" s="91">
        <f t="shared" si="89"/>
        <v>0</v>
      </c>
      <c r="E1245" s="91">
        <f t="shared" si="90"/>
        <v>2023</v>
      </c>
    </row>
    <row r="1246" spans="1:5" ht="12.75">
      <c r="A1246" s="91" t="str">
        <f t="shared" si="88"/>
        <v>CLUES200</v>
      </c>
      <c r="B1246" s="530" t="s">
        <v>2722</v>
      </c>
      <c r="C1246" s="91">
        <f ca="1" t="shared" si="87"/>
        <v>0</v>
      </c>
      <c r="D1246" s="91">
        <f t="shared" si="89"/>
        <v>0</v>
      </c>
      <c r="E1246" s="91">
        <f t="shared" si="90"/>
        <v>2023</v>
      </c>
    </row>
    <row r="1247" spans="1:5" ht="12.75">
      <c r="A1247" s="91" t="str">
        <f t="shared" si="88"/>
        <v>CLUES200</v>
      </c>
      <c r="B1247" s="530" t="s">
        <v>2723</v>
      </c>
      <c r="C1247" s="91">
        <f ca="1" t="shared" si="87"/>
        <v>0</v>
      </c>
      <c r="D1247" s="91">
        <f t="shared" si="89"/>
        <v>0</v>
      </c>
      <c r="E1247" s="91">
        <f t="shared" si="90"/>
        <v>2023</v>
      </c>
    </row>
    <row r="1248" spans="1:5" ht="12.75">
      <c r="A1248" s="91" t="str">
        <f t="shared" si="88"/>
        <v>CLUES200</v>
      </c>
      <c r="B1248" s="530" t="s">
        <v>2654</v>
      </c>
      <c r="C1248" s="91">
        <f ca="1" t="shared" si="87"/>
        <v>0</v>
      </c>
      <c r="D1248" s="91">
        <f t="shared" si="89"/>
        <v>0</v>
      </c>
      <c r="E1248" s="91">
        <f t="shared" si="90"/>
        <v>2023</v>
      </c>
    </row>
    <row r="1249" spans="1:5" ht="12.75">
      <c r="A1249" s="91" t="str">
        <f t="shared" si="88"/>
        <v>CLUES200</v>
      </c>
      <c r="B1249" s="530" t="s">
        <v>2655</v>
      </c>
      <c r="C1249" s="91">
        <f ca="1" t="shared" si="87"/>
        <v>0</v>
      </c>
      <c r="D1249" s="91">
        <f t="shared" si="89"/>
        <v>0</v>
      </c>
      <c r="E1249" s="91">
        <f t="shared" si="90"/>
        <v>2023</v>
      </c>
    </row>
    <row r="1250" spans="1:5" ht="12.75">
      <c r="A1250" s="91" t="str">
        <f t="shared" si="88"/>
        <v>CLUES200</v>
      </c>
      <c r="B1250" s="530" t="s">
        <v>2656</v>
      </c>
      <c r="C1250" s="91">
        <f ca="1" t="shared" si="87"/>
        <v>0</v>
      </c>
      <c r="D1250" s="91">
        <f t="shared" si="89"/>
        <v>0</v>
      </c>
      <c r="E1250" s="91">
        <f t="shared" si="90"/>
        <v>2023</v>
      </c>
    </row>
    <row r="1251" spans="1:5" ht="12.75">
      <c r="A1251" s="91" t="str">
        <f t="shared" si="88"/>
        <v>CLUES200</v>
      </c>
      <c r="B1251" s="530" t="s">
        <v>2657</v>
      </c>
      <c r="C1251" s="91">
        <f ca="1" t="shared" si="87"/>
        <v>0</v>
      </c>
      <c r="D1251" s="91">
        <f t="shared" si="89"/>
        <v>0</v>
      </c>
      <c r="E1251" s="91">
        <f t="shared" si="90"/>
        <v>2023</v>
      </c>
    </row>
    <row r="1252" spans="1:5" ht="12.75">
      <c r="A1252" s="91" t="str">
        <f t="shared" si="88"/>
        <v>CLUES200</v>
      </c>
      <c r="B1252" s="530" t="s">
        <v>2658</v>
      </c>
      <c r="C1252" s="91">
        <f ca="1" t="shared" si="87"/>
        <v>0</v>
      </c>
      <c r="D1252" s="91">
        <f t="shared" si="89"/>
        <v>0</v>
      </c>
      <c r="E1252" s="91">
        <f t="shared" si="90"/>
        <v>2023</v>
      </c>
    </row>
    <row r="1253" spans="1:5" ht="12.75">
      <c r="A1253" s="91" t="str">
        <f t="shared" si="88"/>
        <v>CLUES200</v>
      </c>
      <c r="B1253" s="530" t="s">
        <v>2659</v>
      </c>
      <c r="C1253" s="91">
        <f ca="1" t="shared" si="87"/>
        <v>0</v>
      </c>
      <c r="D1253" s="91">
        <f t="shared" si="89"/>
        <v>0</v>
      </c>
      <c r="E1253" s="91">
        <f t="shared" si="90"/>
        <v>2023</v>
      </c>
    </row>
    <row r="1254" spans="1:5" ht="12.75">
      <c r="A1254" s="91" t="str">
        <f t="shared" si="88"/>
        <v>CLUES200</v>
      </c>
      <c r="B1254" s="530" t="s">
        <v>2660</v>
      </c>
      <c r="C1254" s="91">
        <f ca="1" t="shared" si="87"/>
        <v>0</v>
      </c>
      <c r="D1254" s="91">
        <f t="shared" si="89"/>
        <v>0</v>
      </c>
      <c r="E1254" s="91">
        <f t="shared" si="90"/>
        <v>2023</v>
      </c>
    </row>
    <row r="1255" spans="1:5" ht="12.75">
      <c r="A1255" s="91" t="str">
        <f t="shared" si="88"/>
        <v>CLUES200</v>
      </c>
      <c r="B1255" s="530" t="s">
        <v>2661</v>
      </c>
      <c r="C1255" s="91">
        <f ca="1" t="shared" si="87"/>
        <v>0</v>
      </c>
      <c r="D1255" s="91">
        <f t="shared" si="89"/>
        <v>0</v>
      </c>
      <c r="E1255" s="91">
        <f t="shared" si="90"/>
        <v>2023</v>
      </c>
    </row>
    <row r="1256" spans="1:5" ht="12.75">
      <c r="A1256" s="91" t="str">
        <f t="shared" si="88"/>
        <v>CLUES200</v>
      </c>
      <c r="B1256" s="530" t="s">
        <v>2662</v>
      </c>
      <c r="C1256" s="91">
        <f ca="1" t="shared" si="87"/>
        <v>0</v>
      </c>
      <c r="D1256" s="91">
        <f t="shared" si="89"/>
        <v>0</v>
      </c>
      <c r="E1256" s="91">
        <f t="shared" si="90"/>
        <v>2023</v>
      </c>
    </row>
    <row r="1257" spans="1:5" ht="12.75">
      <c r="A1257" s="91" t="str">
        <f t="shared" si="88"/>
        <v>CLUES200</v>
      </c>
      <c r="B1257" s="530" t="s">
        <v>2663</v>
      </c>
      <c r="C1257" s="91">
        <f ca="1" t="shared" si="87"/>
        <v>0</v>
      </c>
      <c r="D1257" s="91">
        <f t="shared" si="89"/>
        <v>0</v>
      </c>
      <c r="E1257" s="91">
        <f t="shared" si="90"/>
        <v>2023</v>
      </c>
    </row>
    <row r="1258" spans="1:5" ht="12.75">
      <c r="A1258" s="91" t="str">
        <f t="shared" si="88"/>
        <v>CLUES200</v>
      </c>
      <c r="B1258" s="530" t="s">
        <v>2664</v>
      </c>
      <c r="C1258" s="91">
        <f ca="1" t="shared" si="87"/>
        <v>0</v>
      </c>
      <c r="D1258" s="91">
        <f t="shared" si="89"/>
        <v>0</v>
      </c>
      <c r="E1258" s="91">
        <f t="shared" si="90"/>
        <v>2023</v>
      </c>
    </row>
    <row r="1259" spans="1:5" ht="12.75">
      <c r="A1259" s="91" t="str">
        <f t="shared" si="88"/>
        <v>CLUES200</v>
      </c>
      <c r="B1259" s="53" t="s">
        <v>2665</v>
      </c>
      <c r="C1259" s="91">
        <f ca="1" t="shared" si="87"/>
        <v>0</v>
      </c>
      <c r="D1259" s="91">
        <f t="shared" si="89"/>
        <v>0</v>
      </c>
      <c r="E1259" s="91">
        <f t="shared" si="90"/>
        <v>2023</v>
      </c>
    </row>
    <row r="1260" spans="1:5" ht="12.75">
      <c r="A1260" s="91" t="str">
        <f t="shared" si="88"/>
        <v>CLUES200</v>
      </c>
      <c r="B1260" s="53" t="s">
        <v>1816</v>
      </c>
      <c r="C1260" s="91">
        <f ca="1" t="shared" si="87"/>
        <v>0</v>
      </c>
      <c r="D1260" s="91">
        <f t="shared" si="89"/>
        <v>0</v>
      </c>
      <c r="E1260" s="91">
        <f t="shared" si="90"/>
        <v>2023</v>
      </c>
    </row>
    <row r="1261" spans="1:5" ht="12.75">
      <c r="A1261" s="91" t="str">
        <f t="shared" si="88"/>
        <v>CLUES200</v>
      </c>
      <c r="B1261" s="53" t="s">
        <v>1818</v>
      </c>
      <c r="C1261" s="91">
        <f ca="1" t="shared" si="87"/>
        <v>0</v>
      </c>
      <c r="D1261" s="91">
        <f t="shared" si="89"/>
        <v>0</v>
      </c>
      <c r="E1261" s="91">
        <f t="shared" si="90"/>
        <v>2023</v>
      </c>
    </row>
    <row r="1262" spans="1:5" ht="12.75">
      <c r="A1262" s="91" t="str">
        <f t="shared" si="88"/>
        <v>CLUES200</v>
      </c>
      <c r="B1262" s="53" t="s">
        <v>1820</v>
      </c>
      <c r="C1262" s="91">
        <f ca="1" t="shared" si="87"/>
        <v>0</v>
      </c>
      <c r="D1262" s="91">
        <f t="shared" si="89"/>
        <v>0</v>
      </c>
      <c r="E1262" s="91">
        <f t="shared" si="90"/>
        <v>2023</v>
      </c>
    </row>
    <row r="1263" spans="1:5" ht="12.75">
      <c r="A1263" s="91" t="str">
        <f t="shared" si="88"/>
        <v>CLUES200</v>
      </c>
      <c r="B1263" s="53" t="s">
        <v>1822</v>
      </c>
      <c r="C1263" s="91">
        <f ca="1" t="shared" si="87"/>
        <v>0</v>
      </c>
      <c r="D1263" s="91">
        <f t="shared" si="89"/>
        <v>0</v>
      </c>
      <c r="E1263" s="91">
        <f t="shared" si="90"/>
        <v>2023</v>
      </c>
    </row>
    <row r="1264" spans="1:5" ht="12.75">
      <c r="A1264" s="91" t="str">
        <f t="shared" si="88"/>
        <v>CLUES200</v>
      </c>
      <c r="B1264" s="53" t="s">
        <v>1824</v>
      </c>
      <c r="C1264" s="91">
        <f ca="1" t="shared" si="87"/>
        <v>0</v>
      </c>
      <c r="D1264" s="91">
        <f t="shared" si="89"/>
        <v>0</v>
      </c>
      <c r="E1264" s="91">
        <f t="shared" si="90"/>
        <v>2023</v>
      </c>
    </row>
    <row r="1265" spans="1:5" ht="12.75">
      <c r="A1265" s="91" t="str">
        <f t="shared" si="88"/>
        <v>CLUES200</v>
      </c>
      <c r="B1265" s="53" t="s">
        <v>1826</v>
      </c>
      <c r="C1265" s="91">
        <f ca="1" t="shared" si="87"/>
        <v>0</v>
      </c>
      <c r="D1265" s="91">
        <f t="shared" si="89"/>
        <v>0</v>
      </c>
      <c r="E1265" s="91">
        <f t="shared" si="90"/>
        <v>2023</v>
      </c>
    </row>
    <row r="1266" spans="1:5" ht="12.75">
      <c r="A1266" s="91" t="str">
        <f t="shared" si="88"/>
        <v>CLUES200</v>
      </c>
      <c r="B1266" s="53" t="s">
        <v>1828</v>
      </c>
      <c r="C1266" s="91">
        <f ca="1" t="shared" si="87"/>
        <v>0</v>
      </c>
      <c r="D1266" s="91">
        <f t="shared" si="89"/>
        <v>0</v>
      </c>
      <c r="E1266" s="91">
        <f t="shared" si="90"/>
        <v>2023</v>
      </c>
    </row>
    <row r="1267" spans="1:5" ht="12.75">
      <c r="A1267" s="91" t="str">
        <f t="shared" si="88"/>
        <v>CLUES200</v>
      </c>
      <c r="B1267" s="53" t="s">
        <v>1830</v>
      </c>
      <c r="C1267" s="91">
        <f ca="1" t="shared" si="91" ref="C1267:C1285">INDIRECT(B1267)</f>
        <v>0</v>
      </c>
      <c r="D1267" s="91">
        <f t="shared" si="89"/>
        <v>0</v>
      </c>
      <c r="E1267" s="91">
        <f t="shared" si="90"/>
        <v>2023</v>
      </c>
    </row>
    <row r="1268" spans="1:5" ht="12.75">
      <c r="A1268" s="91" t="str">
        <f t="shared" si="88"/>
        <v>CLUES200</v>
      </c>
      <c r="B1268" s="53" t="s">
        <v>1832</v>
      </c>
      <c r="C1268" s="91">
        <f ca="1" t="shared" si="91"/>
        <v>0</v>
      </c>
      <c r="D1268" s="91">
        <f t="shared" si="89"/>
        <v>0</v>
      </c>
      <c r="E1268" s="91">
        <f t="shared" si="90"/>
        <v>2023</v>
      </c>
    </row>
    <row r="1269" spans="1:5" ht="12.75">
      <c r="A1269" s="91" t="str">
        <f t="shared" si="88"/>
        <v>CLUES200</v>
      </c>
      <c r="B1269" s="53" t="s">
        <v>1834</v>
      </c>
      <c r="C1269" s="91">
        <f ca="1" t="shared" si="91"/>
        <v>0</v>
      </c>
      <c r="D1269" s="91">
        <f t="shared" si="89"/>
        <v>0</v>
      </c>
      <c r="E1269" s="91">
        <f t="shared" si="90"/>
        <v>2023</v>
      </c>
    </row>
    <row r="1270" spans="1:5" ht="12.75">
      <c r="A1270" s="91" t="str">
        <f t="shared" si="88"/>
        <v>CLUES200</v>
      </c>
      <c r="B1270" s="53" t="s">
        <v>1350</v>
      </c>
      <c r="C1270" s="91">
        <f ca="1" t="shared" si="91"/>
        <v>0</v>
      </c>
      <c r="D1270" s="91">
        <f t="shared" si="89"/>
        <v>0</v>
      </c>
      <c r="E1270" s="91">
        <f t="shared" si="90"/>
        <v>2023</v>
      </c>
    </row>
    <row r="1271" spans="1:5" ht="12.75">
      <c r="A1271" s="91" t="str">
        <f t="shared" si="88"/>
        <v>CLUES200</v>
      </c>
      <c r="B1271" s="53" t="s">
        <v>1352</v>
      </c>
      <c r="C1271" s="91">
        <f ca="1" t="shared" si="91"/>
        <v>0</v>
      </c>
      <c r="D1271" s="91">
        <f t="shared" si="89"/>
        <v>0</v>
      </c>
      <c r="E1271" s="91">
        <f t="shared" si="90"/>
        <v>2023</v>
      </c>
    </row>
    <row r="1272" spans="1:5" ht="12.75">
      <c r="A1272" s="91" t="str">
        <f t="shared" si="88"/>
        <v>CLUES200</v>
      </c>
      <c r="B1272" s="53" t="s">
        <v>1354</v>
      </c>
      <c r="C1272" s="91">
        <f ca="1" t="shared" si="91"/>
        <v>0</v>
      </c>
      <c r="D1272" s="91">
        <f t="shared" si="89"/>
        <v>0</v>
      </c>
      <c r="E1272" s="91">
        <f t="shared" si="90"/>
        <v>2023</v>
      </c>
    </row>
    <row r="1273" spans="1:5" ht="12.75">
      <c r="A1273" s="91" t="str">
        <f t="shared" si="88"/>
        <v>CLUES200</v>
      </c>
      <c r="B1273" s="53" t="s">
        <v>1355</v>
      </c>
      <c r="C1273" s="91">
        <f ca="1" t="shared" si="91"/>
        <v>0</v>
      </c>
      <c r="D1273" s="91">
        <f t="shared" si="89"/>
        <v>0</v>
      </c>
      <c r="E1273" s="91">
        <f t="shared" si="90"/>
        <v>2023</v>
      </c>
    </row>
    <row r="1274" spans="1:5" ht="12.75">
      <c r="A1274" s="91" t="str">
        <f t="shared" si="88"/>
        <v>CLUES200</v>
      </c>
      <c r="B1274" s="53" t="s">
        <v>1356</v>
      </c>
      <c r="C1274" s="91">
        <f ca="1" t="shared" si="91"/>
        <v>0</v>
      </c>
      <c r="D1274" s="91">
        <f t="shared" si="89"/>
        <v>0</v>
      </c>
      <c r="E1274" s="91">
        <f t="shared" si="90"/>
        <v>2023</v>
      </c>
    </row>
    <row r="1275" spans="1:5" ht="12.75">
      <c r="A1275" s="91" t="str">
        <f t="shared" si="88"/>
        <v>CLUES200</v>
      </c>
      <c r="B1275" s="53" t="s">
        <v>1357</v>
      </c>
      <c r="C1275" s="91">
        <f ca="1" t="shared" si="91"/>
        <v>0</v>
      </c>
      <c r="D1275" s="91">
        <f t="shared" si="89"/>
        <v>0</v>
      </c>
      <c r="E1275" s="91">
        <f t="shared" si="90"/>
        <v>2023</v>
      </c>
    </row>
    <row r="1276" spans="1:5" ht="12.75">
      <c r="A1276" s="91" t="str">
        <f t="shared" si="88"/>
        <v>CLUES200</v>
      </c>
      <c r="B1276" s="53" t="s">
        <v>1358</v>
      </c>
      <c r="C1276" s="91">
        <f ca="1" t="shared" si="91"/>
        <v>0</v>
      </c>
      <c r="D1276" s="91">
        <f t="shared" si="89"/>
        <v>0</v>
      </c>
      <c r="E1276" s="91">
        <f t="shared" si="90"/>
        <v>2023</v>
      </c>
    </row>
    <row r="1277" spans="1:5" ht="12.75">
      <c r="A1277" s="91" t="str">
        <f t="shared" si="88"/>
        <v>CLUES200</v>
      </c>
      <c r="B1277" s="53" t="s">
        <v>1359</v>
      </c>
      <c r="C1277" s="91">
        <f ca="1" t="shared" si="91"/>
        <v>0</v>
      </c>
      <c r="D1277" s="91">
        <f t="shared" si="89"/>
        <v>0</v>
      </c>
      <c r="E1277" s="91">
        <f t="shared" si="90"/>
        <v>2023</v>
      </c>
    </row>
    <row r="1278" spans="1:5" ht="12.75">
      <c r="A1278" s="91" t="str">
        <f t="shared" si="88"/>
        <v>CLUES200</v>
      </c>
      <c r="B1278" s="53" t="s">
        <v>1360</v>
      </c>
      <c r="C1278" s="91">
        <f ca="1" t="shared" si="91"/>
        <v>0</v>
      </c>
      <c r="D1278" s="91">
        <f t="shared" si="89"/>
        <v>0</v>
      </c>
      <c r="E1278" s="91">
        <f t="shared" si="90"/>
        <v>2023</v>
      </c>
    </row>
    <row r="1279" spans="1:5" ht="12.75">
      <c r="A1279" s="91" t="str">
        <f t="shared" si="88"/>
        <v>CLUES200</v>
      </c>
      <c r="B1279" s="53" t="s">
        <v>1361</v>
      </c>
      <c r="C1279" s="91">
        <f ca="1" t="shared" si="91"/>
        <v>0</v>
      </c>
      <c r="D1279" s="91">
        <f t="shared" si="89"/>
        <v>0</v>
      </c>
      <c r="E1279" s="91">
        <f t="shared" si="90"/>
        <v>2023</v>
      </c>
    </row>
    <row r="1280" spans="1:5" ht="12.75">
      <c r="A1280" s="91" t="str">
        <f t="shared" si="88"/>
        <v>CLUES200</v>
      </c>
      <c r="B1280" s="53" t="s">
        <v>1362</v>
      </c>
      <c r="C1280" s="91">
        <f ca="1" t="shared" si="91"/>
        <v>0</v>
      </c>
      <c r="D1280" s="91">
        <f t="shared" si="89"/>
        <v>0</v>
      </c>
      <c r="E1280" s="91">
        <f t="shared" si="90"/>
        <v>2023</v>
      </c>
    </row>
    <row r="1281" spans="1:5" ht="12.75">
      <c r="A1281" s="91" t="str">
        <f t="shared" si="88"/>
        <v>CLUES200</v>
      </c>
      <c r="B1281" s="53" t="s">
        <v>1363</v>
      </c>
      <c r="C1281" s="91">
        <f ca="1" t="shared" si="91"/>
        <v>0</v>
      </c>
      <c r="D1281" s="91">
        <f t="shared" si="89"/>
        <v>0</v>
      </c>
      <c r="E1281" s="91">
        <f t="shared" si="90"/>
        <v>2023</v>
      </c>
    </row>
    <row r="1282" spans="1:5" ht="12.75">
      <c r="A1282" s="91" t="str">
        <f t="shared" si="88"/>
        <v>CLUES200</v>
      </c>
      <c r="B1282" s="53" t="s">
        <v>1364</v>
      </c>
      <c r="C1282" s="91">
        <f ca="1" t="shared" si="91"/>
        <v>0</v>
      </c>
      <c r="D1282" s="91">
        <f t="shared" si="89"/>
        <v>0</v>
      </c>
      <c r="E1282" s="91">
        <f t="shared" si="90"/>
        <v>2023</v>
      </c>
    </row>
    <row r="1283" spans="1:5" ht="12.75">
      <c r="A1283" s="91" t="str">
        <f t="shared" si="88"/>
        <v>CLUES200</v>
      </c>
      <c r="B1283" s="53" t="s">
        <v>1365</v>
      </c>
      <c r="C1283" s="91">
        <f ca="1" t="shared" si="91"/>
        <v>0</v>
      </c>
      <c r="D1283" s="91">
        <f t="shared" si="89"/>
        <v>0</v>
      </c>
      <c r="E1283" s="91">
        <f t="shared" si="90"/>
        <v>2023</v>
      </c>
    </row>
    <row r="1284" spans="1:5" ht="12.75">
      <c r="A1284" s="91" t="str">
        <f t="shared" si="88"/>
        <v>CLUES200</v>
      </c>
      <c r="B1284" s="53" t="s">
        <v>1366</v>
      </c>
      <c r="C1284" s="91">
        <f ca="1" t="shared" si="91"/>
        <v>0</v>
      </c>
      <c r="D1284" s="91">
        <f t="shared" si="89"/>
        <v>0</v>
      </c>
      <c r="E1284" s="91">
        <f t="shared" si="90"/>
        <v>2023</v>
      </c>
    </row>
    <row r="1285" spans="1:5" ht="12.75">
      <c r="A1285" s="91" t="str">
        <f t="shared" si="88"/>
        <v>CLUES200</v>
      </c>
      <c r="B1285" s="53" t="s">
        <v>1367</v>
      </c>
      <c r="C1285" s="91">
        <f ca="1" t="shared" si="91"/>
        <v>0</v>
      </c>
      <c r="D1285" s="91">
        <f t="shared" si="89"/>
        <v>0</v>
      </c>
      <c r="E1285" s="91">
        <f t="shared" si="90"/>
        <v>2023</v>
      </c>
    </row>
    <row r="1286" spans="1:5" ht="12.75">
      <c r="A1286" s="91" t="str">
        <f t="shared" si="88"/>
        <v>CLUES200</v>
      </c>
      <c r="B1286" s="91" t="s">
        <v>1368</v>
      </c>
      <c r="C1286" s="91">
        <f ca="1" t="shared" si="92" ref="C1286:C1323">INDIRECT(B1286)</f>
        <v>0</v>
      </c>
      <c r="D1286" s="91">
        <f t="shared" si="89"/>
        <v>0</v>
      </c>
      <c r="E1286" s="91">
        <f t="shared" si="90"/>
        <v>2023</v>
      </c>
    </row>
    <row r="1287" spans="1:5" ht="12.75">
      <c r="A1287" s="91" t="str">
        <f t="shared" si="88"/>
        <v>CLUES200</v>
      </c>
      <c r="B1287" s="91" t="s">
        <v>1369</v>
      </c>
      <c r="C1287" s="91">
        <f ca="1" t="shared" si="92"/>
        <v>0</v>
      </c>
      <c r="D1287" s="91">
        <f t="shared" si="89"/>
        <v>0</v>
      </c>
      <c r="E1287" s="91">
        <f t="shared" si="90"/>
        <v>2023</v>
      </c>
    </row>
    <row r="1288" spans="1:5" ht="12.75">
      <c r="A1288" s="91" t="str">
        <f t="shared" si="88"/>
        <v>CLUES200</v>
      </c>
      <c r="B1288" s="91" t="s">
        <v>1370</v>
      </c>
      <c r="C1288" s="91">
        <f ca="1" t="shared" si="92"/>
        <v>0</v>
      </c>
      <c r="D1288" s="91">
        <f t="shared" si="89"/>
        <v>0</v>
      </c>
      <c r="E1288" s="91">
        <f t="shared" si="90"/>
        <v>2023</v>
      </c>
    </row>
    <row r="1289" spans="1:5" ht="12.75">
      <c r="A1289" s="91" t="str">
        <f t="shared" si="88"/>
        <v>CLUES200</v>
      </c>
      <c r="B1289" s="91" t="s">
        <v>1371</v>
      </c>
      <c r="C1289" s="91">
        <f ca="1" t="shared" si="92"/>
        <v>0</v>
      </c>
      <c r="D1289" s="91">
        <f t="shared" si="89"/>
        <v>0</v>
      </c>
      <c r="E1289" s="91">
        <f t="shared" si="90"/>
        <v>2023</v>
      </c>
    </row>
    <row r="1290" spans="1:5" ht="12.75">
      <c r="A1290" s="91" t="str">
        <f t="shared" si="88"/>
        <v>CLUES200</v>
      </c>
      <c r="B1290" s="91" t="s">
        <v>1372</v>
      </c>
      <c r="C1290" s="91">
        <f ca="1" t="shared" si="92"/>
        <v>0</v>
      </c>
      <c r="D1290" s="91">
        <f t="shared" si="89"/>
        <v>0</v>
      </c>
      <c r="E1290" s="91">
        <f t="shared" si="90"/>
        <v>2023</v>
      </c>
    </row>
    <row r="1291" spans="1:5" ht="12.75">
      <c r="A1291" s="91" t="str">
        <f t="shared" si="88"/>
        <v>CLUES200</v>
      </c>
      <c r="B1291" s="91" t="s">
        <v>1373</v>
      </c>
      <c r="C1291" s="91">
        <f ca="1" t="shared" si="92"/>
        <v>0</v>
      </c>
      <c r="D1291" s="91">
        <f t="shared" si="89"/>
        <v>0</v>
      </c>
      <c r="E1291" s="91">
        <f t="shared" si="90"/>
        <v>2023</v>
      </c>
    </row>
    <row r="1292" spans="1:5" ht="12.75">
      <c r="A1292" s="91" t="str">
        <f t="shared" si="88"/>
        <v>CLUES200</v>
      </c>
      <c r="B1292" s="91" t="s">
        <v>1374</v>
      </c>
      <c r="C1292" s="91">
        <f ca="1" t="shared" si="92"/>
        <v>0</v>
      </c>
      <c r="D1292" s="91">
        <f t="shared" si="89"/>
        <v>0</v>
      </c>
      <c r="E1292" s="91">
        <f t="shared" si="90"/>
        <v>2023</v>
      </c>
    </row>
    <row r="1293" spans="1:5" ht="12.75">
      <c r="A1293" s="91" t="str">
        <f t="shared" si="88"/>
        <v>CLUES200</v>
      </c>
      <c r="B1293" s="91" t="s">
        <v>1375</v>
      </c>
      <c r="C1293" s="91">
        <f ca="1" t="shared" si="92"/>
        <v>0</v>
      </c>
      <c r="D1293" s="91">
        <f t="shared" si="89"/>
        <v>0</v>
      </c>
      <c r="E1293" s="91">
        <f t="shared" si="90"/>
        <v>2023</v>
      </c>
    </row>
    <row r="1294" spans="1:5" ht="12.75">
      <c r="A1294" s="91" t="str">
        <f t="shared" si="88"/>
        <v>CLUES200</v>
      </c>
      <c r="B1294" s="91" t="s">
        <v>1836</v>
      </c>
      <c r="C1294" s="91">
        <f ca="1" t="shared" si="92"/>
        <v>0</v>
      </c>
      <c r="D1294" s="91">
        <f t="shared" si="89"/>
        <v>0</v>
      </c>
      <c r="E1294" s="91">
        <f t="shared" si="90"/>
        <v>2023</v>
      </c>
    </row>
    <row r="1295" spans="1:5" ht="12.75">
      <c r="A1295" s="91" t="str">
        <f t="shared" si="88"/>
        <v>CLUES200</v>
      </c>
      <c r="B1295" s="91" t="s">
        <v>2153</v>
      </c>
      <c r="C1295" s="91">
        <f ca="1" t="shared" si="92"/>
        <v>0</v>
      </c>
      <c r="D1295" s="91">
        <f t="shared" si="89"/>
        <v>0</v>
      </c>
      <c r="E1295" s="91">
        <f t="shared" si="90"/>
        <v>2023</v>
      </c>
    </row>
    <row r="1296" spans="1:5" ht="12.75">
      <c r="A1296" s="91" t="str">
        <f t="shared" si="88"/>
        <v>CLUES200</v>
      </c>
      <c r="B1296" s="91" t="s">
        <v>2154</v>
      </c>
      <c r="C1296" s="91">
        <f ca="1" t="shared" si="92"/>
        <v>0</v>
      </c>
      <c r="D1296" s="91">
        <f t="shared" si="89"/>
        <v>0</v>
      </c>
      <c r="E1296" s="91">
        <f t="shared" si="90"/>
        <v>2023</v>
      </c>
    </row>
    <row r="1297" spans="1:5" ht="12.75">
      <c r="A1297" s="91" t="str">
        <f t="shared" si="88"/>
        <v>CLUES200</v>
      </c>
      <c r="B1297" s="91" t="s">
        <v>1837</v>
      </c>
      <c r="C1297" s="91">
        <f ca="1" t="shared" si="92"/>
        <v>0</v>
      </c>
      <c r="D1297" s="91">
        <f t="shared" si="89"/>
        <v>0</v>
      </c>
      <c r="E1297" s="91">
        <f t="shared" si="90"/>
        <v>2023</v>
      </c>
    </row>
    <row r="1298" spans="1:5" ht="12.75">
      <c r="A1298" s="91" t="str">
        <f t="shared" si="88"/>
        <v>CLUES200</v>
      </c>
      <c r="B1298" s="91" t="s">
        <v>1838</v>
      </c>
      <c r="C1298" s="91">
        <f ca="1" t="shared" si="92"/>
        <v>0</v>
      </c>
      <c r="D1298" s="91">
        <f t="shared" si="89"/>
        <v>0</v>
      </c>
      <c r="E1298" s="91">
        <f t="shared" si="90"/>
        <v>2023</v>
      </c>
    </row>
    <row r="1299" spans="1:5" ht="12.75">
      <c r="A1299" s="91" t="str">
        <f t="shared" si="88"/>
        <v>CLUES200</v>
      </c>
      <c r="B1299" s="91" t="s">
        <v>2155</v>
      </c>
      <c r="C1299" s="91">
        <f ca="1" t="shared" si="92"/>
        <v>0</v>
      </c>
      <c r="D1299" s="91">
        <f t="shared" si="89"/>
        <v>0</v>
      </c>
      <c r="E1299" s="91">
        <f t="shared" si="90"/>
        <v>2023</v>
      </c>
    </row>
    <row r="1300" spans="1:5" ht="12.75">
      <c r="A1300" s="91" t="str">
        <f t="shared" si="88"/>
        <v>CLUES200</v>
      </c>
      <c r="B1300" s="91" t="s">
        <v>2156</v>
      </c>
      <c r="C1300" s="91">
        <f ca="1" t="shared" si="92"/>
        <v>0</v>
      </c>
      <c r="D1300" s="91">
        <f t="shared" si="89"/>
        <v>0</v>
      </c>
      <c r="E1300" s="91">
        <f t="shared" si="90"/>
        <v>2023</v>
      </c>
    </row>
    <row r="1301" spans="1:5" ht="12.75">
      <c r="A1301" s="91" t="str">
        <f t="shared" si="88"/>
        <v>CLUES200</v>
      </c>
      <c r="B1301" s="91" t="s">
        <v>1839</v>
      </c>
      <c r="C1301" s="91">
        <f ca="1" t="shared" si="92"/>
        <v>0</v>
      </c>
      <c r="D1301" s="91">
        <f t="shared" si="89"/>
        <v>0</v>
      </c>
      <c r="E1301" s="91">
        <f t="shared" si="90"/>
        <v>2023</v>
      </c>
    </row>
    <row r="1302" spans="1:5" ht="12.75">
      <c r="A1302" s="91" t="str">
        <f t="shared" si="88"/>
        <v>CLUES200</v>
      </c>
      <c r="B1302" s="91" t="s">
        <v>1841</v>
      </c>
      <c r="C1302" s="91">
        <f ca="1" t="shared" si="92"/>
        <v>0</v>
      </c>
      <c r="D1302" s="91">
        <f t="shared" si="89"/>
        <v>0</v>
      </c>
      <c r="E1302" s="91">
        <f t="shared" si="90"/>
        <v>2023</v>
      </c>
    </row>
    <row r="1303" spans="1:5" ht="12.75">
      <c r="A1303" s="91" t="str">
        <f t="shared" si="88"/>
        <v>CLUES200</v>
      </c>
      <c r="B1303" s="91" t="s">
        <v>1843</v>
      </c>
      <c r="C1303" s="91">
        <f ca="1" t="shared" si="92"/>
        <v>0</v>
      </c>
      <c r="D1303" s="91">
        <f t="shared" si="89"/>
        <v>0</v>
      </c>
      <c r="E1303" s="91">
        <f t="shared" si="90"/>
        <v>2023</v>
      </c>
    </row>
    <row r="1304" spans="1:5" ht="12.75">
      <c r="A1304" s="91" t="str">
        <f t="shared" si="88"/>
        <v>CLUES200</v>
      </c>
      <c r="B1304" s="91" t="s">
        <v>1844</v>
      </c>
      <c r="C1304" s="91">
        <f ca="1" t="shared" si="92"/>
        <v>0</v>
      </c>
      <c r="D1304" s="91">
        <f t="shared" si="89"/>
        <v>0</v>
      </c>
      <c r="E1304" s="91">
        <f t="shared" si="90"/>
        <v>2023</v>
      </c>
    </row>
    <row r="1305" spans="1:5" ht="12.75">
      <c r="A1305" s="91" t="str">
        <f t="shared" si="88"/>
        <v>CLUES200</v>
      </c>
      <c r="B1305" s="91" t="s">
        <v>1845</v>
      </c>
      <c r="C1305" s="91">
        <f ca="1" t="shared" si="92"/>
        <v>0</v>
      </c>
      <c r="D1305" s="91">
        <f t="shared" si="89"/>
        <v>0</v>
      </c>
      <c r="E1305" s="91">
        <f t="shared" si="90"/>
        <v>2023</v>
      </c>
    </row>
    <row r="1306" spans="1:5" ht="12.75">
      <c r="A1306" s="91" t="str">
        <f t="shared" si="88"/>
        <v>CLUES200</v>
      </c>
      <c r="B1306" s="91" t="s">
        <v>1378</v>
      </c>
      <c r="C1306" s="91">
        <f ca="1" t="shared" si="92"/>
        <v>0</v>
      </c>
      <c r="D1306" s="91">
        <f t="shared" si="89"/>
        <v>0</v>
      </c>
      <c r="E1306" s="91">
        <f t="shared" si="90"/>
        <v>2023</v>
      </c>
    </row>
    <row r="1307" spans="1:5" ht="12.75">
      <c r="A1307" s="91" t="str">
        <f t="shared" si="88"/>
        <v>CLUES200</v>
      </c>
      <c r="B1307" s="91" t="s">
        <v>2157</v>
      </c>
      <c r="C1307" s="91">
        <f ca="1" t="shared" si="92"/>
        <v>0</v>
      </c>
      <c r="D1307" s="91">
        <f t="shared" si="89"/>
        <v>0</v>
      </c>
      <c r="E1307" s="91">
        <f t="shared" si="90"/>
        <v>2023</v>
      </c>
    </row>
    <row r="1308" spans="1:5" ht="12.75">
      <c r="A1308" s="91" t="str">
        <f aca="true" t="shared" si="93" ref="A1308:A1351">clues</f>
        <v>CLUES200</v>
      </c>
      <c r="B1308" s="91" t="s">
        <v>2158</v>
      </c>
      <c r="C1308" s="91">
        <f ca="1" t="shared" si="92"/>
        <v>0</v>
      </c>
      <c r="D1308" s="91">
        <f aca="true" t="shared" si="94" ref="D1308:D1351">mes</f>
        <v>0</v>
      </c>
      <c r="E1308" s="91">
        <f aca="true" t="shared" si="95" ref="E1308:E1351">anno</f>
        <v>2023</v>
      </c>
    </row>
    <row r="1309" spans="1:5" ht="12.75">
      <c r="A1309" s="91" t="str">
        <f t="shared" si="93"/>
        <v>CLUES200</v>
      </c>
      <c r="B1309" s="91" t="s">
        <v>1379</v>
      </c>
      <c r="C1309" s="91">
        <f ca="1" t="shared" si="92"/>
        <v>0</v>
      </c>
      <c r="D1309" s="91">
        <f t="shared" si="94"/>
        <v>0</v>
      </c>
      <c r="E1309" s="91">
        <f t="shared" si="95"/>
        <v>2023</v>
      </c>
    </row>
    <row r="1310" spans="1:5" ht="12.75">
      <c r="A1310" s="91" t="str">
        <f t="shared" si="93"/>
        <v>CLUES200</v>
      </c>
      <c r="B1310" s="91" t="s">
        <v>1380</v>
      </c>
      <c r="C1310" s="91">
        <f ca="1" t="shared" si="92"/>
        <v>0</v>
      </c>
      <c r="D1310" s="91">
        <f t="shared" si="94"/>
        <v>0</v>
      </c>
      <c r="E1310" s="91">
        <f t="shared" si="95"/>
        <v>2023</v>
      </c>
    </row>
    <row r="1311" spans="1:5" ht="12.75">
      <c r="A1311" s="91" t="str">
        <f t="shared" si="93"/>
        <v>CLUES200</v>
      </c>
      <c r="B1311" s="91" t="s">
        <v>2159</v>
      </c>
      <c r="C1311" s="91">
        <f ca="1" t="shared" si="92"/>
        <v>0</v>
      </c>
      <c r="D1311" s="91">
        <f t="shared" si="94"/>
        <v>0</v>
      </c>
      <c r="E1311" s="91">
        <f t="shared" si="95"/>
        <v>2023</v>
      </c>
    </row>
    <row r="1312" spans="1:5" ht="12.75">
      <c r="A1312" s="91" t="str">
        <f t="shared" si="93"/>
        <v>CLUES200</v>
      </c>
      <c r="B1312" s="91" t="s">
        <v>2160</v>
      </c>
      <c r="C1312" s="91">
        <f ca="1" t="shared" si="92"/>
        <v>0</v>
      </c>
      <c r="D1312" s="91">
        <f t="shared" si="94"/>
        <v>0</v>
      </c>
      <c r="E1312" s="91">
        <f t="shared" si="95"/>
        <v>2023</v>
      </c>
    </row>
    <row r="1313" spans="1:5" ht="12.75">
      <c r="A1313" s="91" t="str">
        <f t="shared" si="93"/>
        <v>CLUES200</v>
      </c>
      <c r="B1313" s="91" t="s">
        <v>1381</v>
      </c>
      <c r="C1313" s="91">
        <f ca="1" t="shared" si="92"/>
        <v>0</v>
      </c>
      <c r="D1313" s="91">
        <f t="shared" si="94"/>
        <v>0</v>
      </c>
      <c r="E1313" s="91">
        <f t="shared" si="95"/>
        <v>2023</v>
      </c>
    </row>
    <row r="1314" spans="1:5" ht="12.75">
      <c r="A1314" s="91" t="str">
        <f t="shared" si="93"/>
        <v>CLUES200</v>
      </c>
      <c r="B1314" s="91" t="s">
        <v>1383</v>
      </c>
      <c r="C1314" s="91">
        <f ca="1" t="shared" si="92"/>
        <v>0</v>
      </c>
      <c r="D1314" s="91">
        <f t="shared" si="94"/>
        <v>0</v>
      </c>
      <c r="E1314" s="91">
        <f t="shared" si="95"/>
        <v>2023</v>
      </c>
    </row>
    <row r="1315" spans="1:5" ht="12.75">
      <c r="A1315" s="91" t="str">
        <f t="shared" si="93"/>
        <v>CLUES200</v>
      </c>
      <c r="B1315" s="91" t="s">
        <v>2161</v>
      </c>
      <c r="C1315" s="91">
        <f ca="1" t="shared" si="92"/>
        <v>0</v>
      </c>
      <c r="D1315" s="91">
        <f t="shared" si="94"/>
        <v>0</v>
      </c>
      <c r="E1315" s="91">
        <f t="shared" si="95"/>
        <v>2023</v>
      </c>
    </row>
    <row r="1316" spans="1:5" ht="12.75">
      <c r="A1316" s="91" t="str">
        <f t="shared" si="93"/>
        <v>CLUES200</v>
      </c>
      <c r="B1316" s="91" t="s">
        <v>2162</v>
      </c>
      <c r="C1316" s="91">
        <f ca="1" t="shared" si="92"/>
        <v>0</v>
      </c>
      <c r="D1316" s="91">
        <f t="shared" si="94"/>
        <v>0</v>
      </c>
      <c r="E1316" s="91">
        <f t="shared" si="95"/>
        <v>2023</v>
      </c>
    </row>
    <row r="1317" spans="1:5" ht="12.75">
      <c r="A1317" s="91" t="str">
        <f t="shared" si="93"/>
        <v>CLUES200</v>
      </c>
      <c r="B1317" s="91" t="s">
        <v>1384</v>
      </c>
      <c r="C1317" s="91">
        <f ca="1" t="shared" si="92"/>
        <v>0</v>
      </c>
      <c r="D1317" s="91">
        <f t="shared" si="94"/>
        <v>0</v>
      </c>
      <c r="E1317" s="91">
        <f t="shared" si="95"/>
        <v>2023</v>
      </c>
    </row>
    <row r="1318" spans="1:5" ht="12.75">
      <c r="A1318" s="91" t="str">
        <f t="shared" si="93"/>
        <v>CLUES200</v>
      </c>
      <c r="B1318" s="91" t="s">
        <v>1385</v>
      </c>
      <c r="C1318" s="91">
        <f ca="1" t="shared" si="92"/>
        <v>0</v>
      </c>
      <c r="D1318" s="91">
        <f t="shared" si="94"/>
        <v>0</v>
      </c>
      <c r="E1318" s="91">
        <f t="shared" si="95"/>
        <v>2023</v>
      </c>
    </row>
    <row r="1319" spans="1:5" ht="12.75">
      <c r="A1319" s="91" t="str">
        <f t="shared" si="93"/>
        <v>CLUES200</v>
      </c>
      <c r="B1319" s="91" t="s">
        <v>2163</v>
      </c>
      <c r="C1319" s="91">
        <f ca="1" t="shared" si="92"/>
        <v>0</v>
      </c>
      <c r="D1319" s="91">
        <f t="shared" si="94"/>
        <v>0</v>
      </c>
      <c r="E1319" s="91">
        <f t="shared" si="95"/>
        <v>2023</v>
      </c>
    </row>
    <row r="1320" spans="1:5" ht="12.75">
      <c r="A1320" s="91" t="str">
        <f t="shared" si="93"/>
        <v>CLUES200</v>
      </c>
      <c r="B1320" s="91" t="s">
        <v>2164</v>
      </c>
      <c r="C1320" s="91">
        <f ca="1" t="shared" si="92"/>
        <v>0</v>
      </c>
      <c r="D1320" s="91">
        <f t="shared" si="94"/>
        <v>0</v>
      </c>
      <c r="E1320" s="91">
        <f t="shared" si="95"/>
        <v>2023</v>
      </c>
    </row>
    <row r="1321" spans="1:5" ht="12.75">
      <c r="A1321" s="91" t="str">
        <f t="shared" si="93"/>
        <v>CLUES200</v>
      </c>
      <c r="B1321" s="91" t="s">
        <v>1386</v>
      </c>
      <c r="C1321" s="91">
        <f ca="1" t="shared" si="92"/>
        <v>0</v>
      </c>
      <c r="D1321" s="91">
        <f t="shared" si="94"/>
        <v>0</v>
      </c>
      <c r="E1321" s="91">
        <f t="shared" si="95"/>
        <v>2023</v>
      </c>
    </row>
    <row r="1322" spans="1:5" ht="12.75">
      <c r="A1322" s="91" t="str">
        <f t="shared" si="93"/>
        <v>CLUES200</v>
      </c>
      <c r="B1322" s="91" t="s">
        <v>2171</v>
      </c>
      <c r="C1322" s="91">
        <f ca="1" t="shared" si="92"/>
        <v>0</v>
      </c>
      <c r="D1322" s="91">
        <f t="shared" si="94"/>
        <v>0</v>
      </c>
      <c r="E1322" s="91">
        <f t="shared" si="95"/>
        <v>2023</v>
      </c>
    </row>
    <row r="1323" spans="1:5" ht="12.75">
      <c r="A1323" s="91" t="str">
        <f t="shared" si="93"/>
        <v>CLUES200</v>
      </c>
      <c r="B1323" s="91" t="s">
        <v>2172</v>
      </c>
      <c r="C1323" s="91">
        <f ca="1" t="shared" si="92"/>
        <v>0</v>
      </c>
      <c r="D1323" s="91">
        <f t="shared" si="94"/>
        <v>0</v>
      </c>
      <c r="E1323" s="91">
        <f t="shared" si="95"/>
        <v>2023</v>
      </c>
    </row>
    <row r="1324" spans="1:5" ht="12.75">
      <c r="A1324" s="91" t="str">
        <f t="shared" si="93"/>
        <v>CLUES200</v>
      </c>
      <c r="B1324" s="91" t="s">
        <v>3019</v>
      </c>
      <c r="C1324" s="91">
        <f ca="1" t="shared" si="96" ref="C1324:C1351">INDIRECT(B1324)</f>
        <v>0</v>
      </c>
      <c r="D1324" s="91">
        <f t="shared" si="94"/>
        <v>0</v>
      </c>
      <c r="E1324" s="91">
        <f t="shared" si="95"/>
        <v>2023</v>
      </c>
    </row>
    <row r="1325" spans="1:5" ht="12.75">
      <c r="A1325" s="91" t="str">
        <f t="shared" si="93"/>
        <v>CLUES200</v>
      </c>
      <c r="B1325" s="91" t="s">
        <v>3021</v>
      </c>
      <c r="C1325" s="91">
        <f ca="1" t="shared" si="96"/>
        <v>0</v>
      </c>
      <c r="D1325" s="91">
        <f t="shared" si="94"/>
        <v>0</v>
      </c>
      <c r="E1325" s="91">
        <f t="shared" si="95"/>
        <v>2023</v>
      </c>
    </row>
    <row r="1326" spans="1:5" ht="12.75">
      <c r="A1326" s="91" t="str">
        <f t="shared" si="93"/>
        <v>CLUES200</v>
      </c>
      <c r="B1326" s="91" t="s">
        <v>3023</v>
      </c>
      <c r="C1326" s="91">
        <f ca="1" t="shared" si="96"/>
        <v>0</v>
      </c>
      <c r="D1326" s="91">
        <f t="shared" si="94"/>
        <v>0</v>
      </c>
      <c r="E1326" s="91">
        <f t="shared" si="95"/>
        <v>2023</v>
      </c>
    </row>
    <row r="1327" spans="1:5" ht="12.75">
      <c r="A1327" s="91" t="str">
        <f t="shared" si="93"/>
        <v>CLUES200</v>
      </c>
      <c r="B1327" s="91" t="s">
        <v>3025</v>
      </c>
      <c r="C1327" s="91">
        <f ca="1" t="shared" si="96"/>
        <v>0</v>
      </c>
      <c r="D1327" s="91">
        <f t="shared" si="94"/>
        <v>0</v>
      </c>
      <c r="E1327" s="91">
        <f t="shared" si="95"/>
        <v>2023</v>
      </c>
    </row>
    <row r="1328" spans="1:5" ht="12.75">
      <c r="A1328" s="91" t="str">
        <f t="shared" si="93"/>
        <v>CLUES200</v>
      </c>
      <c r="B1328" s="91" t="s">
        <v>3027</v>
      </c>
      <c r="C1328" s="91">
        <f ca="1" t="shared" si="96"/>
        <v>0</v>
      </c>
      <c r="D1328" s="91">
        <f t="shared" si="94"/>
        <v>0</v>
      </c>
      <c r="E1328" s="91">
        <f t="shared" si="95"/>
        <v>2023</v>
      </c>
    </row>
    <row r="1329" spans="1:5" ht="12.75">
      <c r="A1329" s="91" t="str">
        <f t="shared" si="93"/>
        <v>CLUES200</v>
      </c>
      <c r="B1329" s="91" t="s">
        <v>3030</v>
      </c>
      <c r="C1329" s="91">
        <f ca="1" t="shared" si="96"/>
        <v>0</v>
      </c>
      <c r="D1329" s="91">
        <f t="shared" si="94"/>
        <v>0</v>
      </c>
      <c r="E1329" s="91">
        <f t="shared" si="95"/>
        <v>2023</v>
      </c>
    </row>
    <row r="1330" spans="1:5" ht="12.75">
      <c r="A1330" s="91" t="str">
        <f t="shared" si="93"/>
        <v>CLUES200</v>
      </c>
      <c r="B1330" s="91" t="s">
        <v>3032</v>
      </c>
      <c r="C1330" s="91">
        <f ca="1" t="shared" si="96"/>
        <v>0</v>
      </c>
      <c r="D1330" s="91">
        <f t="shared" si="94"/>
        <v>0</v>
      </c>
      <c r="E1330" s="91">
        <f t="shared" si="95"/>
        <v>2023</v>
      </c>
    </row>
    <row r="1331" spans="1:5" ht="12.75">
      <c r="A1331" s="91" t="str">
        <f t="shared" si="93"/>
        <v>CLUES200</v>
      </c>
      <c r="B1331" s="91" t="s">
        <v>3034</v>
      </c>
      <c r="C1331" s="91">
        <f ca="1" t="shared" si="96"/>
        <v>0</v>
      </c>
      <c r="D1331" s="91">
        <f t="shared" si="94"/>
        <v>0</v>
      </c>
      <c r="E1331" s="91">
        <f t="shared" si="95"/>
        <v>2023</v>
      </c>
    </row>
    <row r="1332" spans="1:5" ht="12.75">
      <c r="A1332" s="91" t="str">
        <f t="shared" si="93"/>
        <v>CLUES200</v>
      </c>
      <c r="B1332" s="91" t="s">
        <v>3036</v>
      </c>
      <c r="C1332" s="91">
        <f ca="1" t="shared" si="96"/>
        <v>0</v>
      </c>
      <c r="D1332" s="91">
        <f t="shared" si="94"/>
        <v>0</v>
      </c>
      <c r="E1332" s="91">
        <f t="shared" si="95"/>
        <v>2023</v>
      </c>
    </row>
    <row r="1333" spans="1:5" ht="12.75">
      <c r="A1333" s="91" t="str">
        <f t="shared" si="93"/>
        <v>CLUES200</v>
      </c>
      <c r="B1333" s="91" t="s">
        <v>3038</v>
      </c>
      <c r="C1333" s="91">
        <f ca="1" t="shared" si="96"/>
        <v>0</v>
      </c>
      <c r="D1333" s="91">
        <f t="shared" si="94"/>
        <v>0</v>
      </c>
      <c r="E1333" s="91">
        <f t="shared" si="95"/>
        <v>2023</v>
      </c>
    </row>
    <row r="1334" spans="1:5" ht="12.75">
      <c r="A1334" s="91" t="str">
        <f t="shared" si="93"/>
        <v>CLUES200</v>
      </c>
      <c r="B1334" s="91" t="s">
        <v>3039</v>
      </c>
      <c r="C1334" s="91">
        <f ca="1" t="shared" si="96"/>
        <v>0</v>
      </c>
      <c r="D1334" s="91">
        <f t="shared" si="94"/>
        <v>0</v>
      </c>
      <c r="E1334" s="91">
        <f t="shared" si="95"/>
        <v>2023</v>
      </c>
    </row>
    <row r="1335" spans="1:5" ht="12.75">
      <c r="A1335" s="91" t="str">
        <f t="shared" si="93"/>
        <v>CLUES200</v>
      </c>
      <c r="B1335" s="91" t="s">
        <v>3042</v>
      </c>
      <c r="C1335" s="91">
        <f ca="1" t="shared" si="96"/>
        <v>0</v>
      </c>
      <c r="D1335" s="91">
        <f t="shared" si="94"/>
        <v>0</v>
      </c>
      <c r="E1335" s="91">
        <f t="shared" si="95"/>
        <v>2023</v>
      </c>
    </row>
    <row r="1336" spans="1:5" ht="12.75">
      <c r="A1336" s="91" t="str">
        <f t="shared" si="93"/>
        <v>CLUES200</v>
      </c>
      <c r="B1336" s="91" t="s">
        <v>3044</v>
      </c>
      <c r="C1336" s="91">
        <f ca="1" t="shared" si="96"/>
        <v>0</v>
      </c>
      <c r="D1336" s="91">
        <f t="shared" si="94"/>
        <v>0</v>
      </c>
      <c r="E1336" s="91">
        <f t="shared" si="95"/>
        <v>2023</v>
      </c>
    </row>
    <row r="1337" spans="1:5" ht="12.75">
      <c r="A1337" s="91" t="str">
        <f t="shared" si="93"/>
        <v>CLUES200</v>
      </c>
      <c r="B1337" s="91" t="s">
        <v>3046</v>
      </c>
      <c r="C1337" s="91">
        <f ca="1" t="shared" si="96"/>
        <v>0</v>
      </c>
      <c r="D1337" s="91">
        <f t="shared" si="94"/>
        <v>0</v>
      </c>
      <c r="E1337" s="91">
        <f t="shared" si="95"/>
        <v>2023</v>
      </c>
    </row>
    <row r="1338" spans="1:5" ht="12.75">
      <c r="A1338" s="91" t="str">
        <f t="shared" si="93"/>
        <v>CLUES200</v>
      </c>
      <c r="B1338" s="91" t="s">
        <v>3049</v>
      </c>
      <c r="C1338" s="91">
        <f ca="1" t="shared" si="96"/>
        <v>0</v>
      </c>
      <c r="D1338" s="91">
        <f t="shared" si="94"/>
        <v>0</v>
      </c>
      <c r="E1338" s="91">
        <f t="shared" si="95"/>
        <v>2023</v>
      </c>
    </row>
    <row r="1339" spans="1:5" ht="12.75">
      <c r="A1339" s="91" t="str">
        <f t="shared" si="93"/>
        <v>CLUES200</v>
      </c>
      <c r="B1339" s="91" t="s">
        <v>3051</v>
      </c>
      <c r="C1339" s="91">
        <f ca="1" t="shared" si="96"/>
        <v>0</v>
      </c>
      <c r="D1339" s="91">
        <f t="shared" si="94"/>
        <v>0</v>
      </c>
      <c r="E1339" s="91">
        <f t="shared" si="95"/>
        <v>2023</v>
      </c>
    </row>
    <row r="1340" spans="1:5" ht="12.75">
      <c r="A1340" s="91" t="str">
        <f t="shared" si="93"/>
        <v>CLUES200</v>
      </c>
      <c r="B1340" s="91" t="s">
        <v>3053</v>
      </c>
      <c r="C1340" s="91">
        <f ca="1" t="shared" si="96"/>
        <v>0</v>
      </c>
      <c r="D1340" s="91">
        <f t="shared" si="94"/>
        <v>0</v>
      </c>
      <c r="E1340" s="91">
        <f t="shared" si="95"/>
        <v>2023</v>
      </c>
    </row>
    <row r="1341" spans="1:5" ht="12.75">
      <c r="A1341" s="91" t="str">
        <f t="shared" si="93"/>
        <v>CLUES200</v>
      </c>
      <c r="B1341" s="91" t="s">
        <v>3055</v>
      </c>
      <c r="C1341" s="91">
        <f ca="1" t="shared" si="96"/>
        <v>0</v>
      </c>
      <c r="D1341" s="91">
        <f t="shared" si="94"/>
        <v>0</v>
      </c>
      <c r="E1341" s="91">
        <f t="shared" si="95"/>
        <v>2023</v>
      </c>
    </row>
    <row r="1342" spans="1:5" ht="12.75">
      <c r="A1342" s="91" t="str">
        <f t="shared" si="93"/>
        <v>CLUES200</v>
      </c>
      <c r="B1342" s="91" t="s">
        <v>3056</v>
      </c>
      <c r="C1342" s="91">
        <f ca="1" t="shared" si="96"/>
        <v>0</v>
      </c>
      <c r="D1342" s="91">
        <f t="shared" si="94"/>
        <v>0</v>
      </c>
      <c r="E1342" s="91">
        <f t="shared" si="95"/>
        <v>2023</v>
      </c>
    </row>
    <row r="1343" spans="1:5" ht="12.75">
      <c r="A1343" s="91" t="str">
        <f t="shared" si="93"/>
        <v>CLUES200</v>
      </c>
      <c r="B1343" s="91" t="s">
        <v>3058</v>
      </c>
      <c r="C1343" s="91">
        <f ca="1" t="shared" si="96"/>
        <v>0</v>
      </c>
      <c r="D1343" s="91">
        <f t="shared" si="94"/>
        <v>0</v>
      </c>
      <c r="E1343" s="91">
        <f t="shared" si="95"/>
        <v>2023</v>
      </c>
    </row>
    <row r="1344" spans="1:5" ht="12.75">
      <c r="A1344" s="91" t="str">
        <f t="shared" si="93"/>
        <v>CLUES200</v>
      </c>
      <c r="B1344" s="91" t="s">
        <v>3060</v>
      </c>
      <c r="C1344" s="91">
        <f ca="1" t="shared" si="96"/>
        <v>0</v>
      </c>
      <c r="D1344" s="91">
        <f t="shared" si="94"/>
        <v>0</v>
      </c>
      <c r="E1344" s="91">
        <f t="shared" si="95"/>
        <v>2023</v>
      </c>
    </row>
    <row r="1345" spans="1:5" ht="12.75">
      <c r="A1345" s="91" t="str">
        <f t="shared" si="93"/>
        <v>CLUES200</v>
      </c>
      <c r="B1345" s="91" t="s">
        <v>3062</v>
      </c>
      <c r="C1345" s="91">
        <f ca="1" t="shared" si="96"/>
        <v>0</v>
      </c>
      <c r="D1345" s="91">
        <f t="shared" si="94"/>
        <v>0</v>
      </c>
      <c r="E1345" s="91">
        <f t="shared" si="95"/>
        <v>2023</v>
      </c>
    </row>
    <row r="1346" spans="1:5" ht="12.75">
      <c r="A1346" s="91" t="str">
        <f t="shared" si="93"/>
        <v>CLUES200</v>
      </c>
      <c r="B1346" s="91" t="s">
        <v>3064</v>
      </c>
      <c r="C1346" s="91">
        <f ca="1" t="shared" si="96"/>
        <v>0</v>
      </c>
      <c r="D1346" s="91">
        <f t="shared" si="94"/>
        <v>0</v>
      </c>
      <c r="E1346" s="91">
        <f t="shared" si="95"/>
        <v>2023</v>
      </c>
    </row>
    <row r="1347" spans="1:5" ht="12.75">
      <c r="A1347" s="91" t="str">
        <f t="shared" si="93"/>
        <v>CLUES200</v>
      </c>
      <c r="B1347" s="91" t="s">
        <v>3066</v>
      </c>
      <c r="C1347" s="91">
        <f ca="1" t="shared" si="96"/>
        <v>0</v>
      </c>
      <c r="D1347" s="91">
        <f t="shared" si="94"/>
        <v>0</v>
      </c>
      <c r="E1347" s="91">
        <f t="shared" si="95"/>
        <v>2023</v>
      </c>
    </row>
    <row r="1348" spans="1:5" ht="12.75">
      <c r="A1348" s="91" t="str">
        <f t="shared" si="93"/>
        <v>CLUES200</v>
      </c>
      <c r="B1348" s="91" t="s">
        <v>3068</v>
      </c>
      <c r="C1348" s="91">
        <f ca="1" t="shared" si="96"/>
        <v>0</v>
      </c>
      <c r="D1348" s="91">
        <f t="shared" si="94"/>
        <v>0</v>
      </c>
      <c r="E1348" s="91">
        <f t="shared" si="95"/>
        <v>2023</v>
      </c>
    </row>
    <row r="1349" spans="1:5" ht="12.75">
      <c r="A1349" s="91" t="str">
        <f t="shared" si="93"/>
        <v>CLUES200</v>
      </c>
      <c r="B1349" s="91" t="s">
        <v>3070</v>
      </c>
      <c r="C1349" s="91">
        <f ca="1" t="shared" si="96"/>
        <v>0</v>
      </c>
      <c r="D1349" s="91">
        <f t="shared" si="94"/>
        <v>0</v>
      </c>
      <c r="E1349" s="91">
        <f t="shared" si="95"/>
        <v>2023</v>
      </c>
    </row>
    <row r="1350" spans="1:5" ht="12.75">
      <c r="A1350" s="91" t="str">
        <f t="shared" si="93"/>
        <v>CLUES200</v>
      </c>
      <c r="B1350" s="91" t="s">
        <v>3072</v>
      </c>
      <c r="C1350" s="91">
        <f ca="1" t="shared" si="96"/>
        <v>0</v>
      </c>
      <c r="D1350" s="91">
        <f t="shared" si="94"/>
        <v>0</v>
      </c>
      <c r="E1350" s="91">
        <f t="shared" si="95"/>
        <v>2023</v>
      </c>
    </row>
    <row r="1351" spans="1:5" ht="12.75">
      <c r="A1351" s="91" t="str">
        <f t="shared" si="93"/>
        <v>CLUES200</v>
      </c>
      <c r="B1351" s="91" t="s">
        <v>3074</v>
      </c>
      <c r="C1351" s="91">
        <f ca="1" t="shared" si="96"/>
        <v>0</v>
      </c>
      <c r="D1351" s="91">
        <f t="shared" si="94"/>
        <v>0</v>
      </c>
      <c r="E1351" s="91">
        <f t="shared" si="95"/>
        <v>2023</v>
      </c>
    </row>
    <row r="1352" spans="1:5" ht="12.75">
      <c r="A1352" s="91" t="str">
        <f aca="true" t="shared" si="97" ref="A1352:A1397">clues</f>
        <v>CLUES200</v>
      </c>
      <c r="B1352" s="530" t="s">
        <v>851</v>
      </c>
      <c r="C1352" s="91">
        <f ca="1" t="shared" si="98" ref="C1352:C1397">INDIRECT(B1352)</f>
        <v>0</v>
      </c>
      <c r="D1352" s="91">
        <f aca="true" t="shared" si="99" ref="D1352:D1397">mes</f>
        <v>0</v>
      </c>
      <c r="E1352" s="91">
        <f aca="true" t="shared" si="100" ref="E1352:E1397">anno</f>
        <v>2023</v>
      </c>
    </row>
    <row r="1353" spans="1:5" ht="12.75">
      <c r="A1353" s="91" t="str">
        <f t="shared" si="97"/>
        <v>CLUES200</v>
      </c>
      <c r="B1353" s="530" t="s">
        <v>853</v>
      </c>
      <c r="C1353" s="91">
        <f ca="1" t="shared" si="98"/>
        <v>0</v>
      </c>
      <c r="D1353" s="91">
        <f t="shared" si="99"/>
        <v>0</v>
      </c>
      <c r="E1353" s="91">
        <f t="shared" si="100"/>
        <v>2023</v>
      </c>
    </row>
    <row r="1354" spans="1:5" ht="12.75">
      <c r="A1354" s="91" t="str">
        <f t="shared" si="97"/>
        <v>CLUES200</v>
      </c>
      <c r="B1354" s="530" t="s">
        <v>855</v>
      </c>
      <c r="C1354" s="91">
        <f ca="1" t="shared" si="98"/>
        <v>0</v>
      </c>
      <c r="D1354" s="91">
        <f t="shared" si="99"/>
        <v>0</v>
      </c>
      <c r="E1354" s="91">
        <f t="shared" si="100"/>
        <v>2023</v>
      </c>
    </row>
    <row r="1355" spans="1:5" ht="12.75">
      <c r="A1355" s="91" t="str">
        <f t="shared" si="97"/>
        <v>CLUES200</v>
      </c>
      <c r="B1355" s="530" t="s">
        <v>857</v>
      </c>
      <c r="C1355" s="91">
        <f ca="1" t="shared" si="98"/>
        <v>0</v>
      </c>
      <c r="D1355" s="91">
        <f t="shared" si="99"/>
        <v>0</v>
      </c>
      <c r="E1355" s="91">
        <f t="shared" si="100"/>
        <v>2023</v>
      </c>
    </row>
    <row r="1356" spans="1:5" ht="12.75">
      <c r="A1356" s="91" t="str">
        <f t="shared" si="97"/>
        <v>CLUES200</v>
      </c>
      <c r="B1356" s="530" t="s">
        <v>859</v>
      </c>
      <c r="C1356" s="91">
        <f ca="1" t="shared" si="98"/>
        <v>0</v>
      </c>
      <c r="D1356" s="91">
        <f t="shared" si="99"/>
        <v>0</v>
      </c>
      <c r="E1356" s="91">
        <f t="shared" si="100"/>
        <v>2023</v>
      </c>
    </row>
    <row r="1357" spans="1:5" ht="12.75">
      <c r="A1357" s="91" t="str">
        <f t="shared" si="97"/>
        <v>CLUES200</v>
      </c>
      <c r="B1357" s="530" t="s">
        <v>862</v>
      </c>
      <c r="C1357" s="91">
        <f ca="1" t="shared" si="98"/>
        <v>0</v>
      </c>
      <c r="D1357" s="91">
        <f t="shared" si="99"/>
        <v>0</v>
      </c>
      <c r="E1357" s="91">
        <f t="shared" si="100"/>
        <v>2023</v>
      </c>
    </row>
    <row r="1358" spans="1:5" ht="12.75">
      <c r="A1358" s="91" t="str">
        <f t="shared" si="97"/>
        <v>CLUES200</v>
      </c>
      <c r="B1358" s="530" t="s">
        <v>863</v>
      </c>
      <c r="C1358" s="91">
        <f ca="1" t="shared" si="98"/>
        <v>0</v>
      </c>
      <c r="D1358" s="91">
        <f t="shared" si="99"/>
        <v>0</v>
      </c>
      <c r="E1358" s="91">
        <f t="shared" si="100"/>
        <v>2023</v>
      </c>
    </row>
    <row r="1359" spans="1:5" ht="12.75">
      <c r="A1359" s="91" t="str">
        <f t="shared" si="97"/>
        <v>CLUES200</v>
      </c>
      <c r="B1359" s="530" t="s">
        <v>864</v>
      </c>
      <c r="C1359" s="91">
        <f ca="1" t="shared" si="98"/>
        <v>0</v>
      </c>
      <c r="D1359" s="91">
        <f t="shared" si="99"/>
        <v>0</v>
      </c>
      <c r="E1359" s="91">
        <f t="shared" si="100"/>
        <v>2023</v>
      </c>
    </row>
    <row r="1360" spans="1:5" ht="12.75">
      <c r="A1360" s="91" t="str">
        <f t="shared" si="97"/>
        <v>CLUES200</v>
      </c>
      <c r="B1360" s="530" t="s">
        <v>865</v>
      </c>
      <c r="C1360" s="91">
        <f ca="1" t="shared" si="98"/>
        <v>0</v>
      </c>
      <c r="D1360" s="91">
        <f t="shared" si="99"/>
        <v>0</v>
      </c>
      <c r="E1360" s="91">
        <f t="shared" si="100"/>
        <v>2023</v>
      </c>
    </row>
    <row r="1361" spans="1:5" ht="12.75">
      <c r="A1361" s="91" t="str">
        <f t="shared" si="97"/>
        <v>CLUES200</v>
      </c>
      <c r="B1361" s="530" t="s">
        <v>866</v>
      </c>
      <c r="C1361" s="91">
        <f ca="1" t="shared" si="98"/>
        <v>0</v>
      </c>
      <c r="D1361" s="91">
        <f t="shared" si="99"/>
        <v>0</v>
      </c>
      <c r="E1361" s="91">
        <f t="shared" si="100"/>
        <v>2023</v>
      </c>
    </row>
    <row r="1362" spans="1:5" ht="12.75">
      <c r="A1362" s="91" t="str">
        <f t="shared" si="97"/>
        <v>CLUES200</v>
      </c>
      <c r="B1362" s="530" t="s">
        <v>869</v>
      </c>
      <c r="C1362" s="91">
        <f ca="1" t="shared" si="98"/>
        <v>0</v>
      </c>
      <c r="D1362" s="91">
        <f t="shared" si="99"/>
        <v>0</v>
      </c>
      <c r="E1362" s="91">
        <f t="shared" si="100"/>
        <v>2023</v>
      </c>
    </row>
    <row r="1363" spans="1:5" ht="12.75">
      <c r="A1363" s="91" t="str">
        <f t="shared" si="97"/>
        <v>CLUES200</v>
      </c>
      <c r="B1363" s="530" t="s">
        <v>870</v>
      </c>
      <c r="C1363" s="91">
        <f ca="1" t="shared" si="98"/>
        <v>0</v>
      </c>
      <c r="D1363" s="91">
        <f t="shared" si="99"/>
        <v>0</v>
      </c>
      <c r="E1363" s="91">
        <f t="shared" si="100"/>
        <v>2023</v>
      </c>
    </row>
    <row r="1364" spans="1:5" ht="12.75">
      <c r="A1364" s="91" t="str">
        <f t="shared" si="97"/>
        <v>CLUES200</v>
      </c>
      <c r="B1364" s="530" t="s">
        <v>871</v>
      </c>
      <c r="C1364" s="91">
        <f ca="1" t="shared" si="98"/>
        <v>0</v>
      </c>
      <c r="D1364" s="91">
        <f t="shared" si="99"/>
        <v>0</v>
      </c>
      <c r="E1364" s="91">
        <f t="shared" si="100"/>
        <v>2023</v>
      </c>
    </row>
    <row r="1365" spans="1:5" ht="12.75">
      <c r="A1365" s="91" t="str">
        <f t="shared" si="97"/>
        <v>CLUES200</v>
      </c>
      <c r="B1365" s="530" t="s">
        <v>872</v>
      </c>
      <c r="C1365" s="91">
        <f ca="1" t="shared" si="98"/>
        <v>0</v>
      </c>
      <c r="D1365" s="91">
        <f t="shared" si="99"/>
        <v>0</v>
      </c>
      <c r="E1365" s="91">
        <f t="shared" si="100"/>
        <v>2023</v>
      </c>
    </row>
    <row r="1366" spans="1:5" ht="12.75">
      <c r="A1366" s="91" t="str">
        <f t="shared" si="97"/>
        <v>CLUES200</v>
      </c>
      <c r="B1366" s="530" t="s">
        <v>874</v>
      </c>
      <c r="C1366" s="91">
        <f ca="1" t="shared" si="98"/>
        <v>0</v>
      </c>
      <c r="D1366" s="91">
        <f t="shared" si="99"/>
        <v>0</v>
      </c>
      <c r="E1366" s="91">
        <f t="shared" si="100"/>
        <v>2023</v>
      </c>
    </row>
    <row r="1367" spans="1:5" ht="12.75">
      <c r="A1367" s="91" t="str">
        <f t="shared" si="97"/>
        <v>CLUES200</v>
      </c>
      <c r="B1367" s="530" t="s">
        <v>877</v>
      </c>
      <c r="C1367" s="91">
        <f ca="1" t="shared" si="98"/>
        <v>0</v>
      </c>
      <c r="D1367" s="91">
        <f t="shared" si="99"/>
        <v>0</v>
      </c>
      <c r="E1367" s="91">
        <f t="shared" si="100"/>
        <v>2023</v>
      </c>
    </row>
    <row r="1368" spans="1:5" ht="12.75">
      <c r="A1368" s="91" t="str">
        <f t="shared" si="97"/>
        <v>CLUES200</v>
      </c>
      <c r="B1368" s="530" t="s">
        <v>879</v>
      </c>
      <c r="C1368" s="91">
        <f ca="1" t="shared" si="98"/>
        <v>0</v>
      </c>
      <c r="D1368" s="91">
        <f t="shared" si="99"/>
        <v>0</v>
      </c>
      <c r="E1368" s="91">
        <f t="shared" si="100"/>
        <v>2023</v>
      </c>
    </row>
    <row r="1369" spans="1:5" ht="12.75">
      <c r="A1369" s="91" t="str">
        <f t="shared" si="97"/>
        <v>CLUES200</v>
      </c>
      <c r="B1369" s="530" t="s">
        <v>880</v>
      </c>
      <c r="C1369" s="91">
        <f ca="1" t="shared" si="98"/>
        <v>0</v>
      </c>
      <c r="D1369" s="91">
        <f t="shared" si="99"/>
        <v>0</v>
      </c>
      <c r="E1369" s="91">
        <f t="shared" si="100"/>
        <v>2023</v>
      </c>
    </row>
    <row r="1370" spans="1:5" ht="12.75">
      <c r="A1370" s="91" t="str">
        <f t="shared" si="97"/>
        <v>CLUES200</v>
      </c>
      <c r="B1370" s="530" t="s">
        <v>881</v>
      </c>
      <c r="C1370" s="91">
        <f ca="1" t="shared" si="98"/>
        <v>0</v>
      </c>
      <c r="D1370" s="91">
        <f t="shared" si="99"/>
        <v>0</v>
      </c>
      <c r="E1370" s="91">
        <f t="shared" si="100"/>
        <v>2023</v>
      </c>
    </row>
    <row r="1371" spans="1:5" ht="12.75">
      <c r="A1371" s="91" t="str">
        <f t="shared" si="97"/>
        <v>CLUES200</v>
      </c>
      <c r="B1371" s="530" t="s">
        <v>883</v>
      </c>
      <c r="C1371" s="91">
        <f ca="1" t="shared" si="98"/>
        <v>0</v>
      </c>
      <c r="D1371" s="91">
        <f t="shared" si="99"/>
        <v>0</v>
      </c>
      <c r="E1371" s="91">
        <f t="shared" si="100"/>
        <v>2023</v>
      </c>
    </row>
    <row r="1372" spans="1:5" ht="12.75">
      <c r="A1372" s="91" t="str">
        <f t="shared" si="97"/>
        <v>CLUES200</v>
      </c>
      <c r="B1372" s="530" t="s">
        <v>885</v>
      </c>
      <c r="C1372" s="91">
        <f ca="1" t="shared" si="98"/>
        <v>0</v>
      </c>
      <c r="D1372" s="91">
        <f t="shared" si="99"/>
        <v>0</v>
      </c>
      <c r="E1372" s="91">
        <f t="shared" si="100"/>
        <v>2023</v>
      </c>
    </row>
    <row r="1373" spans="1:5" ht="12.75">
      <c r="A1373" s="91" t="str">
        <f t="shared" si="97"/>
        <v>CLUES200</v>
      </c>
      <c r="B1373" s="530" t="s">
        <v>886</v>
      </c>
      <c r="C1373" s="91">
        <f ca="1" t="shared" si="98"/>
        <v>0</v>
      </c>
      <c r="D1373" s="91">
        <f t="shared" si="99"/>
        <v>0</v>
      </c>
      <c r="E1373" s="91">
        <f t="shared" si="100"/>
        <v>2023</v>
      </c>
    </row>
    <row r="1374" spans="1:5" ht="12.75">
      <c r="A1374" s="91" t="str">
        <f t="shared" si="97"/>
        <v>CLUES200</v>
      </c>
      <c r="B1374" s="530" t="s">
        <v>887</v>
      </c>
      <c r="C1374" s="91">
        <f ca="1" t="shared" si="98"/>
        <v>0</v>
      </c>
      <c r="D1374" s="91">
        <f t="shared" si="99"/>
        <v>0</v>
      </c>
      <c r="E1374" s="91">
        <f t="shared" si="100"/>
        <v>2023</v>
      </c>
    </row>
    <row r="1375" spans="1:5" ht="12.75">
      <c r="A1375" s="91" t="str">
        <f t="shared" si="97"/>
        <v>CLUES200</v>
      </c>
      <c r="B1375" s="530" t="s">
        <v>888</v>
      </c>
      <c r="C1375" s="91">
        <f ca="1" t="shared" si="98"/>
        <v>0</v>
      </c>
      <c r="D1375" s="91">
        <f t="shared" si="99"/>
        <v>0</v>
      </c>
      <c r="E1375" s="91">
        <f t="shared" si="100"/>
        <v>2023</v>
      </c>
    </row>
    <row r="1376" spans="1:5" ht="12.75">
      <c r="A1376" s="91" t="str">
        <f t="shared" si="97"/>
        <v>CLUES200</v>
      </c>
      <c r="B1376" s="530" t="s">
        <v>889</v>
      </c>
      <c r="C1376" s="91">
        <f ca="1" t="shared" si="98"/>
        <v>0</v>
      </c>
      <c r="D1376" s="91">
        <f t="shared" si="99"/>
        <v>0</v>
      </c>
      <c r="E1376" s="91">
        <f t="shared" si="100"/>
        <v>2023</v>
      </c>
    </row>
    <row r="1377" spans="1:5" ht="12.75">
      <c r="A1377" s="91" t="str">
        <f t="shared" si="97"/>
        <v>CLUES200</v>
      </c>
      <c r="B1377" s="530" t="s">
        <v>890</v>
      </c>
      <c r="C1377" s="91">
        <f ca="1" t="shared" si="98"/>
        <v>0</v>
      </c>
      <c r="D1377" s="91">
        <f t="shared" si="99"/>
        <v>0</v>
      </c>
      <c r="E1377" s="91">
        <f t="shared" si="100"/>
        <v>2023</v>
      </c>
    </row>
    <row r="1378" spans="1:5" ht="12.75">
      <c r="A1378" s="91" t="str">
        <f t="shared" si="97"/>
        <v>CLUES200</v>
      </c>
      <c r="B1378" s="530" t="s">
        <v>891</v>
      </c>
      <c r="C1378" s="91">
        <f ca="1" t="shared" si="98"/>
        <v>0</v>
      </c>
      <c r="D1378" s="91">
        <f t="shared" si="99"/>
        <v>0</v>
      </c>
      <c r="E1378" s="91">
        <f t="shared" si="100"/>
        <v>2023</v>
      </c>
    </row>
    <row r="1379" spans="1:5" ht="12.75">
      <c r="A1379" s="91" t="str">
        <f t="shared" si="97"/>
        <v>CLUES200</v>
      </c>
      <c r="B1379" s="530" t="s">
        <v>892</v>
      </c>
      <c r="C1379" s="91">
        <f ca="1" t="shared" si="98"/>
        <v>0</v>
      </c>
      <c r="D1379" s="91">
        <f t="shared" si="99"/>
        <v>0</v>
      </c>
      <c r="E1379" s="91">
        <f t="shared" si="100"/>
        <v>2023</v>
      </c>
    </row>
    <row r="1380" spans="1:5" ht="12.75">
      <c r="A1380" s="91" t="str">
        <f t="shared" si="97"/>
        <v>CLUES200</v>
      </c>
      <c r="B1380" s="530" t="s">
        <v>893</v>
      </c>
      <c r="C1380" s="91">
        <f ca="1" t="shared" si="98"/>
        <v>0</v>
      </c>
      <c r="D1380" s="91">
        <f t="shared" si="99"/>
        <v>0</v>
      </c>
      <c r="E1380" s="91">
        <f t="shared" si="100"/>
        <v>2023</v>
      </c>
    </row>
    <row r="1381" spans="1:5" ht="12.75">
      <c r="A1381" s="91" t="str">
        <f t="shared" si="97"/>
        <v>CLUES200</v>
      </c>
      <c r="B1381" s="530" t="s">
        <v>1895</v>
      </c>
      <c r="C1381" s="91">
        <f ca="1" t="shared" si="98"/>
        <v>0</v>
      </c>
      <c r="D1381" s="91">
        <f t="shared" si="99"/>
        <v>0</v>
      </c>
      <c r="E1381" s="91">
        <f t="shared" si="100"/>
        <v>2023</v>
      </c>
    </row>
    <row r="1382" spans="1:5" ht="12.75">
      <c r="A1382" s="91" t="str">
        <f t="shared" si="97"/>
        <v>CLUES200</v>
      </c>
      <c r="B1382" s="530" t="s">
        <v>1896</v>
      </c>
      <c r="C1382" s="91">
        <f ca="1" t="shared" si="98"/>
        <v>0</v>
      </c>
      <c r="D1382" s="91">
        <f t="shared" si="99"/>
        <v>0</v>
      </c>
      <c r="E1382" s="91">
        <f t="shared" si="100"/>
        <v>2023</v>
      </c>
    </row>
    <row r="1383" spans="1:5" ht="12.75">
      <c r="A1383" s="91" t="str">
        <f t="shared" si="97"/>
        <v>CLUES200</v>
      </c>
      <c r="B1383" s="530" t="s">
        <v>1897</v>
      </c>
      <c r="C1383" s="91">
        <f ca="1" t="shared" si="98"/>
        <v>0</v>
      </c>
      <c r="D1383" s="91">
        <f t="shared" si="99"/>
        <v>0</v>
      </c>
      <c r="E1383" s="91">
        <f t="shared" si="100"/>
        <v>2023</v>
      </c>
    </row>
    <row r="1384" spans="1:5" ht="12.75">
      <c r="A1384" s="91" t="str">
        <f t="shared" si="97"/>
        <v>CLUES200</v>
      </c>
      <c r="B1384" s="530" t="s">
        <v>895</v>
      </c>
      <c r="C1384" s="91">
        <f ca="1" t="shared" si="98"/>
        <v>0</v>
      </c>
      <c r="D1384" s="91">
        <f t="shared" si="99"/>
        <v>0</v>
      </c>
      <c r="E1384" s="91">
        <f t="shared" si="100"/>
        <v>2023</v>
      </c>
    </row>
    <row r="1385" spans="1:5" ht="12.75">
      <c r="A1385" s="91" t="str">
        <f t="shared" si="97"/>
        <v>CLUES200</v>
      </c>
      <c r="B1385" s="530" t="s">
        <v>896</v>
      </c>
      <c r="C1385" s="91">
        <f ca="1" t="shared" si="98"/>
        <v>0</v>
      </c>
      <c r="D1385" s="91">
        <f t="shared" si="99"/>
        <v>0</v>
      </c>
      <c r="E1385" s="91">
        <f t="shared" si="100"/>
        <v>2023</v>
      </c>
    </row>
    <row r="1386" spans="1:5" ht="12.75">
      <c r="A1386" s="91" t="str">
        <f t="shared" si="97"/>
        <v>CLUES200</v>
      </c>
      <c r="B1386" s="530" t="s">
        <v>897</v>
      </c>
      <c r="C1386" s="91">
        <f ca="1" t="shared" si="98"/>
        <v>0</v>
      </c>
      <c r="D1386" s="91">
        <f t="shared" si="99"/>
        <v>0</v>
      </c>
      <c r="E1386" s="91">
        <f t="shared" si="100"/>
        <v>2023</v>
      </c>
    </row>
    <row r="1387" spans="1:5" ht="12.75">
      <c r="A1387" s="91" t="str">
        <f t="shared" si="97"/>
        <v>CLUES200</v>
      </c>
      <c r="B1387" s="530" t="s">
        <v>1898</v>
      </c>
      <c r="C1387" s="91">
        <f ca="1" t="shared" si="98"/>
        <v>0</v>
      </c>
      <c r="D1387" s="91">
        <f t="shared" si="99"/>
        <v>0</v>
      </c>
      <c r="E1387" s="91">
        <f t="shared" si="100"/>
        <v>2023</v>
      </c>
    </row>
    <row r="1388" spans="1:5" ht="12.75">
      <c r="A1388" s="91" t="str">
        <f t="shared" si="97"/>
        <v>CLUES200</v>
      </c>
      <c r="B1388" s="530" t="s">
        <v>1899</v>
      </c>
      <c r="C1388" s="91">
        <f ca="1" t="shared" si="98"/>
        <v>0</v>
      </c>
      <c r="D1388" s="91">
        <f t="shared" si="99"/>
        <v>0</v>
      </c>
      <c r="E1388" s="91">
        <f t="shared" si="100"/>
        <v>2023</v>
      </c>
    </row>
    <row r="1389" spans="1:5" ht="12.75">
      <c r="A1389" s="91" t="str">
        <f t="shared" si="97"/>
        <v>CLUES200</v>
      </c>
      <c r="B1389" s="530" t="s">
        <v>1900</v>
      </c>
      <c r="C1389" s="91">
        <f ca="1" t="shared" si="98"/>
        <v>0</v>
      </c>
      <c r="D1389" s="91">
        <f t="shared" si="99"/>
        <v>0</v>
      </c>
      <c r="E1389" s="91">
        <f t="shared" si="100"/>
        <v>2023</v>
      </c>
    </row>
    <row r="1390" spans="1:5" ht="12.75">
      <c r="A1390" s="91" t="str">
        <f t="shared" si="97"/>
        <v>CLUES200</v>
      </c>
      <c r="B1390" s="530" t="s">
        <v>1901</v>
      </c>
      <c r="C1390" s="91">
        <f ca="1" t="shared" si="98"/>
        <v>0</v>
      </c>
      <c r="D1390" s="91">
        <f t="shared" si="99"/>
        <v>0</v>
      </c>
      <c r="E1390" s="91">
        <f t="shared" si="100"/>
        <v>2023</v>
      </c>
    </row>
    <row r="1391" spans="1:5" ht="12.75">
      <c r="A1391" s="91" t="str">
        <f t="shared" si="97"/>
        <v>CLUES200</v>
      </c>
      <c r="B1391" s="530" t="s">
        <v>1902</v>
      </c>
      <c r="C1391" s="91">
        <f ca="1" t="shared" si="98"/>
        <v>0</v>
      </c>
      <c r="D1391" s="91">
        <f t="shared" si="99"/>
        <v>0</v>
      </c>
      <c r="E1391" s="91">
        <f t="shared" si="100"/>
        <v>2023</v>
      </c>
    </row>
    <row r="1392" spans="1:5" ht="12.75">
      <c r="A1392" s="91" t="str">
        <f t="shared" si="97"/>
        <v>CLUES200</v>
      </c>
      <c r="B1392" s="530" t="s">
        <v>1903</v>
      </c>
      <c r="C1392" s="91">
        <f ca="1" t="shared" si="98"/>
        <v>0</v>
      </c>
      <c r="D1392" s="91">
        <f t="shared" si="99"/>
        <v>0</v>
      </c>
      <c r="E1392" s="91">
        <f t="shared" si="100"/>
        <v>2023</v>
      </c>
    </row>
    <row r="1393" spans="1:5" ht="12.75">
      <c r="A1393" s="91" t="str">
        <f t="shared" si="97"/>
        <v>CLUES200</v>
      </c>
      <c r="B1393" s="530" t="s">
        <v>1904</v>
      </c>
      <c r="C1393" s="91">
        <f ca="1" t="shared" si="98"/>
        <v>0</v>
      </c>
      <c r="D1393" s="91">
        <f t="shared" si="99"/>
        <v>0</v>
      </c>
      <c r="E1393" s="91">
        <f t="shared" si="100"/>
        <v>2023</v>
      </c>
    </row>
    <row r="1394" spans="1:5" ht="12.75">
      <c r="A1394" s="91" t="str">
        <f t="shared" si="97"/>
        <v>CLUES200</v>
      </c>
      <c r="B1394" s="530" t="s">
        <v>1905</v>
      </c>
      <c r="C1394" s="91">
        <f ca="1" t="shared" si="98"/>
        <v>0</v>
      </c>
      <c r="D1394" s="91">
        <f t="shared" si="99"/>
        <v>0</v>
      </c>
      <c r="E1394" s="91">
        <f t="shared" si="100"/>
        <v>2023</v>
      </c>
    </row>
    <row r="1395" spans="1:5" ht="12.75">
      <c r="A1395" s="91" t="str">
        <f t="shared" si="97"/>
        <v>CLUES200</v>
      </c>
      <c r="B1395" s="530" t="s">
        <v>1906</v>
      </c>
      <c r="C1395" s="91">
        <f ca="1" t="shared" si="98"/>
        <v>0</v>
      </c>
      <c r="D1395" s="91">
        <f t="shared" si="99"/>
        <v>0</v>
      </c>
      <c r="E1395" s="91">
        <f t="shared" si="100"/>
        <v>2023</v>
      </c>
    </row>
    <row r="1396" spans="1:5" ht="12.75">
      <c r="A1396" s="91" t="str">
        <f t="shared" si="97"/>
        <v>CLUES200</v>
      </c>
      <c r="B1396" s="530" t="s">
        <v>1907</v>
      </c>
      <c r="C1396" s="91">
        <f ca="1" t="shared" si="98"/>
        <v>0</v>
      </c>
      <c r="D1396" s="91">
        <f t="shared" si="99"/>
        <v>0</v>
      </c>
      <c r="E1396" s="91">
        <f t="shared" si="100"/>
        <v>2023</v>
      </c>
    </row>
    <row r="1397" spans="1:5" ht="12.75">
      <c r="A1397" s="91" t="str">
        <f t="shared" si="97"/>
        <v>CLUES200</v>
      </c>
      <c r="B1397" s="530" t="s">
        <v>1908</v>
      </c>
      <c r="C1397" s="91">
        <f ca="1" t="shared" si="98"/>
        <v>0</v>
      </c>
      <c r="D1397" s="91">
        <f t="shared" si="99"/>
        <v>0</v>
      </c>
      <c r="E1397" s="91">
        <f t="shared" si="100"/>
        <v>2023</v>
      </c>
    </row>
  </sheetData>
  <sheetProtection password="D63C"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8" tint="0.39998000860214233"/>
    <pageSetUpPr fitToPage="1"/>
  </sheetPr>
  <dimension ref="A1:I154"/>
  <sheetViews>
    <sheetView showGridLines="0" zoomScalePageLayoutView="0" workbookViewId="0" topLeftCell="A1">
      <selection activeCell="I8" sqref="I8"/>
    </sheetView>
  </sheetViews>
  <sheetFormatPr defaultColWidth="11.421875" defaultRowHeight="12.75"/>
  <cols>
    <col min="1" max="1" width="8.140625" style="88" customWidth="1"/>
    <col min="2" max="2" width="5.57421875" style="88" customWidth="1"/>
    <col min="3" max="3" width="8.140625" style="88" customWidth="1"/>
    <col min="4" max="4" width="17.7109375" style="88" customWidth="1"/>
    <col min="5" max="5" width="12.00390625" style="88" customWidth="1"/>
    <col min="6" max="6" width="13.140625" style="88" customWidth="1"/>
    <col min="7" max="7" width="18.8515625" style="88" customWidth="1"/>
    <col min="8" max="8" width="6.7109375" style="88" customWidth="1"/>
    <col min="9" max="9" width="12.8515625" style="88" customWidth="1"/>
    <col min="10" max="16384" width="11.421875" style="88" customWidth="1"/>
  </cols>
  <sheetData>
    <row r="1" spans="1:9" ht="12.75" customHeight="1">
      <c r="A1" s="846" t="s">
        <v>2724</v>
      </c>
      <c r="B1" s="846"/>
      <c r="C1" s="846"/>
      <c r="D1" s="846"/>
      <c r="E1" s="846"/>
      <c r="F1" s="846"/>
      <c r="G1" s="846"/>
      <c r="H1" s="87"/>
      <c r="I1" s="87"/>
    </row>
    <row r="2" spans="1:9" ht="12.75">
      <c r="A2" s="846"/>
      <c r="B2" s="846"/>
      <c r="C2" s="846"/>
      <c r="D2" s="846"/>
      <c r="E2" s="846"/>
      <c r="F2" s="846"/>
      <c r="G2" s="846"/>
      <c r="H2" s="87"/>
      <c r="I2" s="87"/>
    </row>
    <row r="3" spans="1:9" ht="12.75">
      <c r="A3" s="89" t="s">
        <v>215</v>
      </c>
      <c r="B3" s="90" t="str">
        <f>clues</f>
        <v>CLUES200</v>
      </c>
      <c r="C3" s="90"/>
      <c r="D3" s="90"/>
      <c r="E3" s="90"/>
      <c r="F3" s="90"/>
      <c r="G3" s="90"/>
      <c r="H3" s="90"/>
      <c r="I3" s="341"/>
    </row>
    <row r="4" spans="1:9" ht="12.75">
      <c r="A4" s="89" t="s">
        <v>780</v>
      </c>
      <c r="B4" s="89"/>
      <c r="C4" s="89"/>
      <c r="D4" s="90" t="str">
        <f>unidad</f>
        <v>UNIDAD 200</v>
      </c>
      <c r="E4" s="90"/>
      <c r="F4" s="90"/>
      <c r="G4" s="90"/>
      <c r="H4" s="90"/>
      <c r="I4" s="90"/>
    </row>
    <row r="5" spans="1:7" ht="12.75">
      <c r="A5" s="93" t="s">
        <v>779</v>
      </c>
      <c r="B5" s="90">
        <f>mes</f>
        <v>0</v>
      </c>
      <c r="C5" s="90"/>
      <c r="D5" s="90"/>
      <c r="E5" s="93" t="s">
        <v>0</v>
      </c>
      <c r="F5" s="342">
        <f>anno</f>
        <v>2023</v>
      </c>
      <c r="G5" s="89"/>
    </row>
    <row r="6" ht="13.5" thickBot="1">
      <c r="I6" s="92" t="s">
        <v>2725</v>
      </c>
    </row>
    <row r="7" spans="1:9" ht="13.5" thickBot="1">
      <c r="A7" s="847" t="s">
        <v>7</v>
      </c>
      <c r="B7" s="848"/>
      <c r="C7" s="848"/>
      <c r="D7" s="848"/>
      <c r="E7" s="848"/>
      <c r="F7" s="848"/>
      <c r="G7" s="849"/>
      <c r="H7" s="97" t="s">
        <v>521</v>
      </c>
      <c r="I7" s="97" t="s">
        <v>1</v>
      </c>
    </row>
    <row r="8" spans="1:9" ht="12.75">
      <c r="A8" s="752" t="s">
        <v>1846</v>
      </c>
      <c r="B8" s="816" t="s">
        <v>1847</v>
      </c>
      <c r="C8" s="817"/>
      <c r="D8" s="822" t="s">
        <v>786</v>
      </c>
      <c r="E8" s="343" t="s">
        <v>787</v>
      </c>
      <c r="F8" s="343"/>
      <c r="G8" s="344"/>
      <c r="H8" s="539" t="s">
        <v>711</v>
      </c>
      <c r="I8" s="27"/>
    </row>
    <row r="9" spans="1:9" ht="12.75">
      <c r="A9" s="753"/>
      <c r="B9" s="818"/>
      <c r="C9" s="819"/>
      <c r="D9" s="823"/>
      <c r="E9" s="107" t="s">
        <v>2726</v>
      </c>
      <c r="F9" s="107"/>
      <c r="G9" s="345"/>
      <c r="H9" s="540" t="s">
        <v>712</v>
      </c>
      <c r="I9" s="26"/>
    </row>
    <row r="10" spans="1:9" ht="12.75" customHeight="1">
      <c r="A10" s="753"/>
      <c r="B10" s="818"/>
      <c r="C10" s="819"/>
      <c r="D10" s="823"/>
      <c r="E10" s="825" t="s">
        <v>703</v>
      </c>
      <c r="F10" s="107" t="s">
        <v>1918</v>
      </c>
      <c r="G10" s="107"/>
      <c r="H10" s="540" t="s">
        <v>1919</v>
      </c>
      <c r="I10" s="28"/>
    </row>
    <row r="11" spans="1:9" ht="12.75">
      <c r="A11" s="753"/>
      <c r="B11" s="818"/>
      <c r="C11" s="819"/>
      <c r="D11" s="823"/>
      <c r="E11" s="826"/>
      <c r="F11" s="107" t="s">
        <v>1920</v>
      </c>
      <c r="G11" s="107"/>
      <c r="H11" s="540" t="s">
        <v>1921</v>
      </c>
      <c r="I11" s="28"/>
    </row>
    <row r="12" spans="1:9" ht="12.75">
      <c r="A12" s="753"/>
      <c r="B12" s="818"/>
      <c r="C12" s="819"/>
      <c r="D12" s="823"/>
      <c r="E12" s="826"/>
      <c r="F12" s="107" t="s">
        <v>1922</v>
      </c>
      <c r="G12" s="107"/>
      <c r="H12" s="540" t="s">
        <v>1923</v>
      </c>
      <c r="I12" s="28"/>
    </row>
    <row r="13" spans="1:9" ht="12.75">
      <c r="A13" s="753"/>
      <c r="B13" s="818"/>
      <c r="C13" s="819"/>
      <c r="D13" s="823"/>
      <c r="E13" s="827"/>
      <c r="F13" s="107" t="s">
        <v>1924</v>
      </c>
      <c r="G13" s="107"/>
      <c r="H13" s="540" t="s">
        <v>1925</v>
      </c>
      <c r="I13" s="28"/>
    </row>
    <row r="14" spans="1:9" ht="13.5" thickBot="1">
      <c r="A14" s="753"/>
      <c r="B14" s="818"/>
      <c r="C14" s="819"/>
      <c r="D14" s="824"/>
      <c r="E14" s="113" t="s">
        <v>1926</v>
      </c>
      <c r="F14" s="113"/>
      <c r="G14" s="114"/>
      <c r="H14" s="541" t="s">
        <v>761</v>
      </c>
      <c r="I14" s="29"/>
    </row>
    <row r="15" spans="1:9" ht="12.75">
      <c r="A15" s="753"/>
      <c r="B15" s="818"/>
      <c r="C15" s="819"/>
      <c r="D15" s="828" t="s">
        <v>2727</v>
      </c>
      <c r="E15" s="810" t="s">
        <v>1</v>
      </c>
      <c r="F15" s="175" t="s">
        <v>517</v>
      </c>
      <c r="G15" s="346"/>
      <c r="H15" s="542" t="s">
        <v>788</v>
      </c>
      <c r="I15" s="25"/>
    </row>
    <row r="16" spans="1:9" ht="12.75">
      <c r="A16" s="753"/>
      <c r="B16" s="818"/>
      <c r="C16" s="819"/>
      <c r="D16" s="829"/>
      <c r="E16" s="831"/>
      <c r="F16" s="175" t="s">
        <v>789</v>
      </c>
      <c r="G16" s="346"/>
      <c r="H16" s="540" t="s">
        <v>790</v>
      </c>
      <c r="I16" s="26"/>
    </row>
    <row r="17" spans="1:9" ht="12.75">
      <c r="A17" s="753"/>
      <c r="B17" s="818"/>
      <c r="C17" s="819"/>
      <c r="D17" s="829"/>
      <c r="E17" s="811"/>
      <c r="F17" s="3" t="s">
        <v>208</v>
      </c>
      <c r="G17" s="133"/>
      <c r="H17" s="539" t="s">
        <v>791</v>
      </c>
      <c r="I17" s="30"/>
    </row>
    <row r="18" spans="1:9" ht="12.75">
      <c r="A18" s="753"/>
      <c r="B18" s="818"/>
      <c r="C18" s="819"/>
      <c r="D18" s="829"/>
      <c r="E18" s="832" t="s">
        <v>1927</v>
      </c>
      <c r="F18" s="348" t="s">
        <v>1928</v>
      </c>
      <c r="G18" s="107"/>
      <c r="H18" s="540" t="s">
        <v>1929</v>
      </c>
      <c r="I18" s="26"/>
    </row>
    <row r="19" spans="1:9" ht="12.75">
      <c r="A19" s="753"/>
      <c r="B19" s="818"/>
      <c r="C19" s="819"/>
      <c r="D19" s="829"/>
      <c r="E19" s="833"/>
      <c r="F19" s="107" t="s">
        <v>1930</v>
      </c>
      <c r="G19" s="107"/>
      <c r="H19" s="540" t="s">
        <v>1931</v>
      </c>
      <c r="I19" s="26"/>
    </row>
    <row r="20" spans="1:9" ht="12.75">
      <c r="A20" s="753"/>
      <c r="B20" s="818"/>
      <c r="C20" s="819"/>
      <c r="D20" s="829"/>
      <c r="E20" s="107" t="s">
        <v>1932</v>
      </c>
      <c r="F20" s="107"/>
      <c r="G20" s="107"/>
      <c r="H20" s="540" t="s">
        <v>1933</v>
      </c>
      <c r="I20" s="26"/>
    </row>
    <row r="21" spans="1:9" ht="13.5" thickBot="1">
      <c r="A21" s="753"/>
      <c r="B21" s="820"/>
      <c r="C21" s="821"/>
      <c r="D21" s="830"/>
      <c r="E21" s="4" t="s">
        <v>776</v>
      </c>
      <c r="F21" s="4"/>
      <c r="G21" s="349"/>
      <c r="H21" s="412" t="s">
        <v>792</v>
      </c>
      <c r="I21" s="29"/>
    </row>
    <row r="22" spans="1:9" ht="12.75">
      <c r="A22" s="753"/>
      <c r="B22" s="720" t="s">
        <v>3279</v>
      </c>
      <c r="C22" s="834"/>
      <c r="D22" s="839" t="s">
        <v>762</v>
      </c>
      <c r="E22" s="141" t="s">
        <v>763</v>
      </c>
      <c r="F22" s="1"/>
      <c r="G22" s="1"/>
      <c r="H22" s="539" t="s">
        <v>793</v>
      </c>
      <c r="I22" s="30"/>
    </row>
    <row r="23" spans="1:9" ht="12.75">
      <c r="A23" s="753"/>
      <c r="B23" s="835"/>
      <c r="C23" s="836"/>
      <c r="D23" s="840"/>
      <c r="E23" s="143" t="s">
        <v>764</v>
      </c>
      <c r="F23" s="107"/>
      <c r="G23" s="107"/>
      <c r="H23" s="540" t="s">
        <v>794</v>
      </c>
      <c r="I23" s="26"/>
    </row>
    <row r="24" spans="1:9" ht="12.75">
      <c r="A24" s="753"/>
      <c r="B24" s="835"/>
      <c r="C24" s="836"/>
      <c r="D24" s="147" t="s">
        <v>1934</v>
      </c>
      <c r="E24" s="107"/>
      <c r="F24" s="107"/>
      <c r="G24" s="107"/>
      <c r="H24" s="540" t="s">
        <v>1935</v>
      </c>
      <c r="I24" s="26"/>
    </row>
    <row r="25" spans="1:9" ht="12.75">
      <c r="A25" s="753"/>
      <c r="B25" s="835"/>
      <c r="C25" s="836"/>
      <c r="D25" s="120" t="s">
        <v>765</v>
      </c>
      <c r="E25" s="3"/>
      <c r="F25" s="3"/>
      <c r="G25" s="3"/>
      <c r="H25" s="540" t="s">
        <v>795</v>
      </c>
      <c r="I25" s="26"/>
    </row>
    <row r="26" spans="1:9" ht="12.75">
      <c r="A26" s="753"/>
      <c r="B26" s="835"/>
      <c r="C26" s="836"/>
      <c r="D26" s="120" t="s">
        <v>766</v>
      </c>
      <c r="E26" s="3"/>
      <c r="F26" s="3"/>
      <c r="G26" s="3"/>
      <c r="H26" s="540" t="s">
        <v>796</v>
      </c>
      <c r="I26" s="26"/>
    </row>
    <row r="27" spans="1:9" ht="12.75">
      <c r="A27" s="753"/>
      <c r="B27" s="835"/>
      <c r="C27" s="836"/>
      <c r="D27" s="120" t="s">
        <v>778</v>
      </c>
      <c r="E27" s="3"/>
      <c r="F27" s="3"/>
      <c r="G27" s="3"/>
      <c r="H27" s="540" t="s">
        <v>797</v>
      </c>
      <c r="I27" s="26"/>
    </row>
    <row r="28" spans="1:9" ht="13.5" thickBot="1">
      <c r="A28" s="753"/>
      <c r="B28" s="835"/>
      <c r="C28" s="836"/>
      <c r="D28" s="135" t="s">
        <v>704</v>
      </c>
      <c r="E28" s="5"/>
      <c r="F28" s="5"/>
      <c r="G28" s="5"/>
      <c r="H28" s="541" t="s">
        <v>798</v>
      </c>
      <c r="I28" s="29"/>
    </row>
    <row r="29" spans="1:9" ht="12.75">
      <c r="A29" s="753"/>
      <c r="B29" s="835"/>
      <c r="C29" s="836"/>
      <c r="D29" s="845" t="s">
        <v>2389</v>
      </c>
      <c r="E29" s="543" t="s">
        <v>2390</v>
      </c>
      <c r="F29" s="544"/>
      <c r="G29" s="544"/>
      <c r="H29" s="545" t="s">
        <v>2391</v>
      </c>
      <c r="I29" s="365"/>
    </row>
    <row r="30" spans="1:9" ht="12.75">
      <c r="A30" s="753"/>
      <c r="B30" s="835"/>
      <c r="C30" s="836"/>
      <c r="D30" s="744"/>
      <c r="E30" s="543" t="s">
        <v>2392</v>
      </c>
      <c r="F30" s="544"/>
      <c r="G30" s="544"/>
      <c r="H30" s="545" t="s">
        <v>2393</v>
      </c>
      <c r="I30" s="365"/>
    </row>
    <row r="31" spans="1:9" ht="12.75">
      <c r="A31" s="753"/>
      <c r="B31" s="835"/>
      <c r="C31" s="836"/>
      <c r="D31" s="744"/>
      <c r="E31" s="543" t="s">
        <v>2394</v>
      </c>
      <c r="F31" s="544"/>
      <c r="G31" s="544"/>
      <c r="H31" s="545" t="s">
        <v>2395</v>
      </c>
      <c r="I31" s="365"/>
    </row>
    <row r="32" spans="1:9" ht="13.5" thickBot="1">
      <c r="A32" s="753"/>
      <c r="B32" s="837"/>
      <c r="C32" s="838"/>
      <c r="D32" s="745"/>
      <c r="E32" s="375" t="s">
        <v>2396</v>
      </c>
      <c r="F32" s="546"/>
      <c r="G32" s="546"/>
      <c r="H32" s="547" t="s">
        <v>2397</v>
      </c>
      <c r="I32" s="366"/>
    </row>
    <row r="33" spans="1:9" ht="13.5" customHeight="1" thickBot="1">
      <c r="A33" s="753"/>
      <c r="B33" s="807" t="s">
        <v>799</v>
      </c>
      <c r="C33" s="807" t="s">
        <v>825</v>
      </c>
      <c r="D33" s="792" t="s">
        <v>735</v>
      </c>
      <c r="E33" s="793" t="s">
        <v>736</v>
      </c>
      <c r="F33" s="810"/>
      <c r="G33" s="352" t="s">
        <v>737</v>
      </c>
      <c r="H33" s="542" t="s">
        <v>747</v>
      </c>
      <c r="I33" s="25"/>
    </row>
    <row r="34" spans="1:9" ht="13.5" thickBot="1">
      <c r="A34" s="753"/>
      <c r="B34" s="808"/>
      <c r="C34" s="808"/>
      <c r="D34" s="792"/>
      <c r="E34" s="795"/>
      <c r="F34" s="811"/>
      <c r="G34" s="353" t="s">
        <v>738</v>
      </c>
      <c r="H34" s="540" t="s">
        <v>748</v>
      </c>
      <c r="I34" s="26"/>
    </row>
    <row r="35" spans="1:9" ht="13.5" customHeight="1" thickBot="1">
      <c r="A35" s="753"/>
      <c r="B35" s="808"/>
      <c r="C35" s="808"/>
      <c r="D35" s="792"/>
      <c r="E35" s="797" t="s">
        <v>739</v>
      </c>
      <c r="F35" s="812"/>
      <c r="G35" s="353" t="s">
        <v>740</v>
      </c>
      <c r="H35" s="540" t="s">
        <v>749</v>
      </c>
      <c r="I35" s="26"/>
    </row>
    <row r="36" spans="1:9" ht="13.5" thickBot="1">
      <c r="A36" s="753"/>
      <c r="B36" s="808"/>
      <c r="C36" s="808"/>
      <c r="D36" s="792"/>
      <c r="E36" s="799"/>
      <c r="F36" s="813"/>
      <c r="G36" s="355" t="s">
        <v>741</v>
      </c>
      <c r="H36" s="541" t="s">
        <v>750</v>
      </c>
      <c r="I36" s="29"/>
    </row>
    <row r="37" spans="1:9" ht="13.5" customHeight="1" thickBot="1">
      <c r="A37" s="753"/>
      <c r="B37" s="808"/>
      <c r="C37" s="808"/>
      <c r="D37" s="792" t="s">
        <v>742</v>
      </c>
      <c r="E37" s="793" t="s">
        <v>736</v>
      </c>
      <c r="F37" s="810"/>
      <c r="G37" s="352" t="s">
        <v>737</v>
      </c>
      <c r="H37" s="542" t="s">
        <v>751</v>
      </c>
      <c r="I37" s="25"/>
    </row>
    <row r="38" spans="1:9" ht="13.5" thickBot="1">
      <c r="A38" s="753"/>
      <c r="B38" s="808"/>
      <c r="C38" s="808"/>
      <c r="D38" s="792"/>
      <c r="E38" s="795"/>
      <c r="F38" s="811"/>
      <c r="G38" s="353" t="s">
        <v>738</v>
      </c>
      <c r="H38" s="540" t="s">
        <v>752</v>
      </c>
      <c r="I38" s="26"/>
    </row>
    <row r="39" spans="1:9" ht="13.5" customHeight="1" thickBot="1">
      <c r="A39" s="753"/>
      <c r="B39" s="808"/>
      <c r="C39" s="808"/>
      <c r="D39" s="792"/>
      <c r="E39" s="797" t="s">
        <v>739</v>
      </c>
      <c r="F39" s="812"/>
      <c r="G39" s="353" t="s">
        <v>740</v>
      </c>
      <c r="H39" s="540" t="s">
        <v>800</v>
      </c>
      <c r="I39" s="26"/>
    </row>
    <row r="40" spans="1:9" ht="13.5" thickBot="1">
      <c r="A40" s="753"/>
      <c r="B40" s="808"/>
      <c r="C40" s="808"/>
      <c r="D40" s="792"/>
      <c r="E40" s="799"/>
      <c r="F40" s="813"/>
      <c r="G40" s="356" t="s">
        <v>741</v>
      </c>
      <c r="H40" s="541" t="s">
        <v>801</v>
      </c>
      <c r="I40" s="29"/>
    </row>
    <row r="41" spans="1:9" ht="13.5" customHeight="1">
      <c r="A41" s="753"/>
      <c r="B41" s="808"/>
      <c r="C41" s="808"/>
      <c r="D41" s="801" t="s">
        <v>743</v>
      </c>
      <c r="E41" s="803"/>
      <c r="F41" s="814" t="s">
        <v>744</v>
      </c>
      <c r="G41" s="357" t="s">
        <v>745</v>
      </c>
      <c r="H41" s="542" t="s">
        <v>802</v>
      </c>
      <c r="I41" s="25"/>
    </row>
    <row r="42" spans="1:9" ht="13.5" thickBot="1">
      <c r="A42" s="753"/>
      <c r="B42" s="808"/>
      <c r="C42" s="809"/>
      <c r="D42" s="804"/>
      <c r="E42" s="806"/>
      <c r="F42" s="815"/>
      <c r="G42" s="356" t="s">
        <v>746</v>
      </c>
      <c r="H42" s="540" t="s">
        <v>803</v>
      </c>
      <c r="I42" s="26"/>
    </row>
    <row r="43" spans="1:9" ht="13.5" customHeight="1" thickBot="1">
      <c r="A43" s="753"/>
      <c r="B43" s="808"/>
      <c r="C43" s="789" t="s">
        <v>826</v>
      </c>
      <c r="D43" s="792" t="s">
        <v>735</v>
      </c>
      <c r="E43" s="793" t="s">
        <v>2728</v>
      </c>
      <c r="F43" s="794"/>
      <c r="G43" s="352" t="s">
        <v>737</v>
      </c>
      <c r="H43" s="542" t="s">
        <v>753</v>
      </c>
      <c r="I43" s="25"/>
    </row>
    <row r="44" spans="1:9" ht="13.5" thickBot="1">
      <c r="A44" s="753"/>
      <c r="B44" s="808"/>
      <c r="C44" s="790"/>
      <c r="D44" s="792"/>
      <c r="E44" s="795"/>
      <c r="F44" s="796"/>
      <c r="G44" s="353" t="s">
        <v>738</v>
      </c>
      <c r="H44" s="540" t="s">
        <v>754</v>
      </c>
      <c r="I44" s="26"/>
    </row>
    <row r="45" spans="1:9" ht="13.5" customHeight="1" thickBot="1">
      <c r="A45" s="753"/>
      <c r="B45" s="808"/>
      <c r="C45" s="790"/>
      <c r="D45" s="792"/>
      <c r="E45" s="797" t="s">
        <v>2729</v>
      </c>
      <c r="F45" s="798"/>
      <c r="G45" s="353" t="s">
        <v>740</v>
      </c>
      <c r="H45" s="540" t="s">
        <v>755</v>
      </c>
      <c r="I45" s="26"/>
    </row>
    <row r="46" spans="1:9" ht="13.5" thickBot="1">
      <c r="A46" s="753"/>
      <c r="B46" s="808"/>
      <c r="C46" s="790"/>
      <c r="D46" s="792"/>
      <c r="E46" s="799"/>
      <c r="F46" s="800"/>
      <c r="G46" s="355" t="s">
        <v>741</v>
      </c>
      <c r="H46" s="541" t="s">
        <v>756</v>
      </c>
      <c r="I46" s="29"/>
    </row>
    <row r="47" spans="1:9" ht="13.5" customHeight="1" thickBot="1">
      <c r="A47" s="753"/>
      <c r="B47" s="808"/>
      <c r="C47" s="790"/>
      <c r="D47" s="792" t="s">
        <v>742</v>
      </c>
      <c r="E47" s="793" t="s">
        <v>2728</v>
      </c>
      <c r="F47" s="794"/>
      <c r="G47" s="352" t="s">
        <v>737</v>
      </c>
      <c r="H47" s="542" t="s">
        <v>757</v>
      </c>
      <c r="I47" s="25"/>
    </row>
    <row r="48" spans="1:9" ht="13.5" thickBot="1">
      <c r="A48" s="753"/>
      <c r="B48" s="808"/>
      <c r="C48" s="790"/>
      <c r="D48" s="792"/>
      <c r="E48" s="795"/>
      <c r="F48" s="796"/>
      <c r="G48" s="353" t="s">
        <v>738</v>
      </c>
      <c r="H48" s="540" t="s">
        <v>758</v>
      </c>
      <c r="I48" s="26"/>
    </row>
    <row r="49" spans="1:9" ht="13.5" customHeight="1" thickBot="1">
      <c r="A49" s="753"/>
      <c r="B49" s="808"/>
      <c r="C49" s="790"/>
      <c r="D49" s="792"/>
      <c r="E49" s="797" t="s">
        <v>2729</v>
      </c>
      <c r="F49" s="798"/>
      <c r="G49" s="353" t="s">
        <v>740</v>
      </c>
      <c r="H49" s="540" t="s">
        <v>804</v>
      </c>
      <c r="I49" s="26"/>
    </row>
    <row r="50" spans="1:9" ht="13.5" thickBot="1">
      <c r="A50" s="753"/>
      <c r="B50" s="808"/>
      <c r="C50" s="790"/>
      <c r="D50" s="792"/>
      <c r="E50" s="799"/>
      <c r="F50" s="800"/>
      <c r="G50" s="356" t="s">
        <v>741</v>
      </c>
      <c r="H50" s="541" t="s">
        <v>805</v>
      </c>
      <c r="I50" s="29"/>
    </row>
    <row r="51" spans="1:9" ht="12.75" customHeight="1">
      <c r="A51" s="753"/>
      <c r="B51" s="808"/>
      <c r="C51" s="790"/>
      <c r="D51" s="801" t="s">
        <v>2730</v>
      </c>
      <c r="E51" s="802"/>
      <c r="F51" s="803"/>
      <c r="G51" s="357" t="s">
        <v>43</v>
      </c>
      <c r="H51" s="542" t="s">
        <v>806</v>
      </c>
      <c r="I51" s="25"/>
    </row>
    <row r="52" spans="1:9" ht="13.5" thickBot="1">
      <c r="A52" s="753"/>
      <c r="B52" s="808"/>
      <c r="C52" s="791"/>
      <c r="D52" s="804"/>
      <c r="E52" s="805"/>
      <c r="F52" s="806"/>
      <c r="G52" s="356" t="s">
        <v>46</v>
      </c>
      <c r="H52" s="540" t="s">
        <v>807</v>
      </c>
      <c r="I52" s="26"/>
    </row>
    <row r="53" spans="1:9" ht="12.75">
      <c r="A53" s="753"/>
      <c r="B53" s="808"/>
      <c r="C53" s="720" t="s">
        <v>808</v>
      </c>
      <c r="D53" s="721"/>
      <c r="E53" s="721"/>
      <c r="F53" s="141" t="s">
        <v>777</v>
      </c>
      <c r="G53" s="152"/>
      <c r="H53" s="542" t="s">
        <v>759</v>
      </c>
      <c r="I53" s="25"/>
    </row>
    <row r="54" spans="1:9" ht="13.5" thickBot="1">
      <c r="A54" s="753"/>
      <c r="B54" s="808"/>
      <c r="C54" s="722"/>
      <c r="D54" s="723"/>
      <c r="E54" s="723"/>
      <c r="F54" s="145" t="s">
        <v>2731</v>
      </c>
      <c r="G54" s="156"/>
      <c r="H54" s="541" t="s">
        <v>760</v>
      </c>
      <c r="I54" s="28"/>
    </row>
    <row r="55" spans="1:9" ht="12.75">
      <c r="A55" s="753"/>
      <c r="B55" s="720" t="s">
        <v>1848</v>
      </c>
      <c r="C55" s="721"/>
      <c r="D55" s="721"/>
      <c r="E55" s="721"/>
      <c r="F55" s="127" t="s">
        <v>768</v>
      </c>
      <c r="G55" s="358"/>
      <c r="H55" s="413" t="s">
        <v>809</v>
      </c>
      <c r="I55" s="25"/>
    </row>
    <row r="56" spans="1:9" ht="12.75">
      <c r="A56" s="753"/>
      <c r="B56" s="756"/>
      <c r="C56" s="761"/>
      <c r="D56" s="761"/>
      <c r="E56" s="761"/>
      <c r="F56" s="128" t="s">
        <v>769</v>
      </c>
      <c r="G56" s="359"/>
      <c r="H56" s="414" t="s">
        <v>810</v>
      </c>
      <c r="I56" s="26"/>
    </row>
    <row r="57" spans="1:9" ht="12.75">
      <c r="A57" s="753"/>
      <c r="B57" s="756"/>
      <c r="C57" s="761"/>
      <c r="D57" s="761"/>
      <c r="E57" s="761"/>
      <c r="F57" s="128" t="s">
        <v>770</v>
      </c>
      <c r="G57" s="359"/>
      <c r="H57" s="414" t="s">
        <v>811</v>
      </c>
      <c r="I57" s="26"/>
    </row>
    <row r="58" spans="1:9" ht="12.75">
      <c r="A58" s="753"/>
      <c r="B58" s="756"/>
      <c r="C58" s="761"/>
      <c r="D58" s="761"/>
      <c r="E58" s="761"/>
      <c r="F58" s="128" t="s">
        <v>771</v>
      </c>
      <c r="G58" s="359"/>
      <c r="H58" s="414" t="s">
        <v>812</v>
      </c>
      <c r="I58" s="26"/>
    </row>
    <row r="59" spans="1:9" ht="13.5" thickBot="1">
      <c r="A59" s="753"/>
      <c r="B59" s="722"/>
      <c r="C59" s="723"/>
      <c r="D59" s="723"/>
      <c r="E59" s="723"/>
      <c r="F59" s="129" t="s">
        <v>772</v>
      </c>
      <c r="G59" s="360"/>
      <c r="H59" s="412" t="s">
        <v>813</v>
      </c>
      <c r="I59" s="29"/>
    </row>
    <row r="60" spans="1:9" ht="12.75">
      <c r="A60" s="753"/>
      <c r="B60" s="720" t="s">
        <v>814</v>
      </c>
      <c r="C60" s="721"/>
      <c r="D60" s="721"/>
      <c r="E60" s="721"/>
      <c r="F60" s="127" t="s">
        <v>706</v>
      </c>
      <c r="G60" s="79"/>
      <c r="H60" s="548" t="s">
        <v>713</v>
      </c>
      <c r="I60" s="30"/>
    </row>
    <row r="61" spans="1:9" ht="12.75">
      <c r="A61" s="753"/>
      <c r="B61" s="756"/>
      <c r="C61" s="761"/>
      <c r="D61" s="761"/>
      <c r="E61" s="761"/>
      <c r="F61" s="128" t="s">
        <v>707</v>
      </c>
      <c r="G61" s="3"/>
      <c r="H61" s="540" t="s">
        <v>714</v>
      </c>
      <c r="I61" s="26"/>
    </row>
    <row r="62" spans="1:9" ht="13.5" thickBot="1">
      <c r="A62" s="753"/>
      <c r="B62" s="722"/>
      <c r="C62" s="723"/>
      <c r="D62" s="723"/>
      <c r="E62" s="723"/>
      <c r="F62" s="129" t="s">
        <v>767</v>
      </c>
      <c r="G62" s="5"/>
      <c r="H62" s="541" t="s">
        <v>715</v>
      </c>
      <c r="I62" s="26"/>
    </row>
    <row r="63" spans="1:9" ht="12.75">
      <c r="A63" s="753"/>
      <c r="B63" s="720" t="s">
        <v>815</v>
      </c>
      <c r="C63" s="773"/>
      <c r="D63" s="79" t="s">
        <v>816</v>
      </c>
      <c r="E63" s="358"/>
      <c r="F63" s="358"/>
      <c r="G63" s="358"/>
      <c r="H63" s="413" t="s">
        <v>817</v>
      </c>
      <c r="I63" s="25"/>
    </row>
    <row r="64" spans="1:9" ht="12.75">
      <c r="A64" s="753"/>
      <c r="B64" s="756"/>
      <c r="C64" s="774"/>
      <c r="D64" s="3" t="s">
        <v>818</v>
      </c>
      <c r="E64" s="359"/>
      <c r="F64" s="359"/>
      <c r="G64" s="359"/>
      <c r="H64" s="414" t="s">
        <v>819</v>
      </c>
      <c r="I64" s="26"/>
    </row>
    <row r="65" spans="1:9" ht="12.75">
      <c r="A65" s="753"/>
      <c r="B65" s="756"/>
      <c r="C65" s="774"/>
      <c r="D65" s="361" t="s">
        <v>775</v>
      </c>
      <c r="E65" s="362"/>
      <c r="F65" s="362"/>
      <c r="G65" s="362"/>
      <c r="H65" s="549" t="s">
        <v>820</v>
      </c>
      <c r="I65" s="28"/>
    </row>
    <row r="66" spans="1:9" ht="12.75">
      <c r="A66" s="753"/>
      <c r="B66" s="756"/>
      <c r="C66" s="774"/>
      <c r="D66" s="776" t="s">
        <v>821</v>
      </c>
      <c r="E66" s="777"/>
      <c r="F66" s="778"/>
      <c r="G66" s="143" t="s">
        <v>773</v>
      </c>
      <c r="H66" s="414" t="s">
        <v>822</v>
      </c>
      <c r="I66" s="26"/>
    </row>
    <row r="67" spans="1:9" ht="13.5" thickBot="1">
      <c r="A67" s="753"/>
      <c r="B67" s="722"/>
      <c r="C67" s="775"/>
      <c r="D67" s="779"/>
      <c r="E67" s="780"/>
      <c r="F67" s="781"/>
      <c r="G67" s="145" t="s">
        <v>774</v>
      </c>
      <c r="H67" s="412" t="s">
        <v>823</v>
      </c>
      <c r="I67" s="29"/>
    </row>
    <row r="68" spans="1:9" ht="12.75">
      <c r="A68" s="753"/>
      <c r="B68" s="720" t="s">
        <v>708</v>
      </c>
      <c r="C68" s="721"/>
      <c r="D68" s="127" t="s">
        <v>74</v>
      </c>
      <c r="E68" s="79"/>
      <c r="F68" s="79"/>
      <c r="G68" s="79"/>
      <c r="H68" s="539" t="s">
        <v>716</v>
      </c>
      <c r="I68" s="25"/>
    </row>
    <row r="69" spans="1:9" ht="13.5" thickBot="1">
      <c r="A69" s="753"/>
      <c r="B69" s="722"/>
      <c r="C69" s="723"/>
      <c r="D69" s="129" t="s">
        <v>705</v>
      </c>
      <c r="E69" s="5"/>
      <c r="F69" s="5"/>
      <c r="G69" s="5"/>
      <c r="H69" s="541" t="s">
        <v>717</v>
      </c>
      <c r="I69" s="29"/>
    </row>
    <row r="70" spans="1:9" ht="12.75">
      <c r="A70" s="753"/>
      <c r="B70" s="782" t="s">
        <v>709</v>
      </c>
      <c r="C70" s="783"/>
      <c r="D70" s="127" t="s">
        <v>710</v>
      </c>
      <c r="E70" s="79"/>
      <c r="F70" s="79"/>
      <c r="G70" s="79"/>
      <c r="H70" s="413" t="s">
        <v>718</v>
      </c>
      <c r="I70" s="30"/>
    </row>
    <row r="71" spans="1:9" ht="13.5" thickBot="1">
      <c r="A71" s="754"/>
      <c r="B71" s="784"/>
      <c r="C71" s="785"/>
      <c r="D71" s="129" t="s">
        <v>775</v>
      </c>
      <c r="E71" s="5"/>
      <c r="F71" s="5"/>
      <c r="G71" s="5"/>
      <c r="H71" s="412" t="s">
        <v>824</v>
      </c>
      <c r="I71" s="26"/>
    </row>
    <row r="72" spans="1:9" ht="12.75">
      <c r="A72" s="786" t="s">
        <v>539</v>
      </c>
      <c r="B72" s="720" t="s">
        <v>74</v>
      </c>
      <c r="C72" s="721"/>
      <c r="D72" s="721"/>
      <c r="E72" s="721"/>
      <c r="F72" s="100" t="s">
        <v>42</v>
      </c>
      <c r="G72" s="79"/>
      <c r="H72" s="542" t="s">
        <v>75</v>
      </c>
      <c r="I72" s="31"/>
    </row>
    <row r="73" spans="1:9" ht="13.5" thickBot="1">
      <c r="A73" s="787"/>
      <c r="B73" s="756"/>
      <c r="C73" s="761"/>
      <c r="D73" s="761"/>
      <c r="E73" s="761"/>
      <c r="F73" s="135" t="s">
        <v>78</v>
      </c>
      <c r="G73" s="5"/>
      <c r="H73" s="541" t="s">
        <v>77</v>
      </c>
      <c r="I73" s="32"/>
    </row>
    <row r="74" spans="1:9" ht="12.75">
      <c r="A74" s="787"/>
      <c r="B74" s="756"/>
      <c r="C74" s="761"/>
      <c r="D74" s="761"/>
      <c r="E74" s="761"/>
      <c r="F74" s="100" t="s">
        <v>3</v>
      </c>
      <c r="G74" s="79"/>
      <c r="H74" s="542" t="s">
        <v>80</v>
      </c>
      <c r="I74" s="31"/>
    </row>
    <row r="75" spans="1:9" ht="13.5" thickBot="1">
      <c r="A75" s="787"/>
      <c r="B75" s="722"/>
      <c r="C75" s="723"/>
      <c r="D75" s="723"/>
      <c r="E75" s="723"/>
      <c r="F75" s="135" t="s">
        <v>4</v>
      </c>
      <c r="G75" s="5"/>
      <c r="H75" s="541" t="s">
        <v>82</v>
      </c>
      <c r="I75" s="33"/>
    </row>
    <row r="76" spans="1:9" ht="12.75">
      <c r="A76" s="787"/>
      <c r="B76" s="720" t="s">
        <v>84</v>
      </c>
      <c r="C76" s="721"/>
      <c r="D76" s="721"/>
      <c r="E76" s="721"/>
      <c r="F76" s="100" t="s">
        <v>42</v>
      </c>
      <c r="G76" s="79"/>
      <c r="H76" s="542" t="s">
        <v>85</v>
      </c>
      <c r="I76" s="34"/>
    </row>
    <row r="77" spans="1:9" ht="13.5" thickBot="1">
      <c r="A77" s="787"/>
      <c r="B77" s="756"/>
      <c r="C77" s="761"/>
      <c r="D77" s="761"/>
      <c r="E77" s="761"/>
      <c r="F77" s="135" t="s">
        <v>78</v>
      </c>
      <c r="G77" s="5"/>
      <c r="H77" s="541" t="s">
        <v>87</v>
      </c>
      <c r="I77" s="32"/>
    </row>
    <row r="78" spans="1:9" ht="12.75">
      <c r="A78" s="787"/>
      <c r="B78" s="756"/>
      <c r="C78" s="761"/>
      <c r="D78" s="761"/>
      <c r="E78" s="761"/>
      <c r="F78" s="100" t="s">
        <v>3</v>
      </c>
      <c r="G78" s="79"/>
      <c r="H78" s="542" t="s">
        <v>89</v>
      </c>
      <c r="I78" s="31"/>
    </row>
    <row r="79" spans="1:9" ht="13.5" thickBot="1">
      <c r="A79" s="787"/>
      <c r="B79" s="722"/>
      <c r="C79" s="723"/>
      <c r="D79" s="723"/>
      <c r="E79" s="723"/>
      <c r="F79" s="135" t="s">
        <v>4</v>
      </c>
      <c r="G79" s="5"/>
      <c r="H79" s="541" t="s">
        <v>91</v>
      </c>
      <c r="I79" s="32"/>
    </row>
    <row r="80" spans="1:9" ht="12.75">
      <c r="A80" s="787"/>
      <c r="B80" s="720" t="s">
        <v>93</v>
      </c>
      <c r="C80" s="721"/>
      <c r="D80" s="721"/>
      <c r="E80" s="721"/>
      <c r="F80" s="100" t="s">
        <v>42</v>
      </c>
      <c r="G80" s="79"/>
      <c r="H80" s="542" t="s">
        <v>94</v>
      </c>
      <c r="I80" s="31"/>
    </row>
    <row r="81" spans="1:9" ht="13.5" thickBot="1">
      <c r="A81" s="787"/>
      <c r="B81" s="756"/>
      <c r="C81" s="761"/>
      <c r="D81" s="761"/>
      <c r="E81" s="761"/>
      <c r="F81" s="135" t="s">
        <v>78</v>
      </c>
      <c r="G81" s="5"/>
      <c r="H81" s="541" t="s">
        <v>96</v>
      </c>
      <c r="I81" s="32"/>
    </row>
    <row r="82" spans="1:9" ht="12.75">
      <c r="A82" s="787"/>
      <c r="B82" s="756"/>
      <c r="C82" s="761"/>
      <c r="D82" s="761"/>
      <c r="E82" s="761"/>
      <c r="F82" s="100" t="s">
        <v>3</v>
      </c>
      <c r="G82" s="79"/>
      <c r="H82" s="542" t="s">
        <v>99</v>
      </c>
      <c r="I82" s="31"/>
    </row>
    <row r="83" spans="1:9" ht="13.5" thickBot="1">
      <c r="A83" s="787"/>
      <c r="B83" s="722"/>
      <c r="C83" s="723"/>
      <c r="D83" s="723"/>
      <c r="E83" s="723"/>
      <c r="F83" s="135" t="s">
        <v>4</v>
      </c>
      <c r="G83" s="5"/>
      <c r="H83" s="541" t="s">
        <v>101</v>
      </c>
      <c r="I83" s="33"/>
    </row>
    <row r="84" spans="1:9" ht="12.75">
      <c r="A84" s="787"/>
      <c r="B84" s="720" t="s">
        <v>103</v>
      </c>
      <c r="C84" s="721"/>
      <c r="D84" s="721"/>
      <c r="E84" s="721"/>
      <c r="F84" s="100" t="s">
        <v>42</v>
      </c>
      <c r="G84" s="79"/>
      <c r="H84" s="542" t="s">
        <v>104</v>
      </c>
      <c r="I84" s="31"/>
    </row>
    <row r="85" spans="1:9" ht="13.5" thickBot="1">
      <c r="A85" s="787"/>
      <c r="B85" s="722"/>
      <c r="C85" s="723"/>
      <c r="D85" s="723"/>
      <c r="E85" s="723"/>
      <c r="F85" s="135" t="s">
        <v>78</v>
      </c>
      <c r="G85" s="5"/>
      <c r="H85" s="541" t="s">
        <v>106</v>
      </c>
      <c r="I85" s="33"/>
    </row>
    <row r="86" spans="1:9" ht="12.75">
      <c r="A86" s="787"/>
      <c r="B86" s="720" t="s">
        <v>108</v>
      </c>
      <c r="C86" s="721"/>
      <c r="D86" s="721"/>
      <c r="E86" s="721"/>
      <c r="F86" s="100" t="s">
        <v>3</v>
      </c>
      <c r="G86" s="79"/>
      <c r="H86" s="542" t="s">
        <v>109</v>
      </c>
      <c r="I86" s="31"/>
    </row>
    <row r="87" spans="1:9" ht="13.5" thickBot="1">
      <c r="A87" s="788"/>
      <c r="B87" s="722"/>
      <c r="C87" s="723"/>
      <c r="D87" s="723"/>
      <c r="E87" s="761"/>
      <c r="F87" s="122" t="s">
        <v>4</v>
      </c>
      <c r="G87" s="4"/>
      <c r="H87" s="279" t="s">
        <v>111</v>
      </c>
      <c r="I87" s="32"/>
    </row>
    <row r="88" spans="1:9" ht="12.75" customHeight="1">
      <c r="A88" s="853" t="s">
        <v>346</v>
      </c>
      <c r="B88" s="853" t="s">
        <v>116</v>
      </c>
      <c r="C88" s="737" t="s">
        <v>540</v>
      </c>
      <c r="D88" s="737"/>
      <c r="E88" s="856" t="s">
        <v>118</v>
      </c>
      <c r="F88" s="857"/>
      <c r="G88" s="858"/>
      <c r="H88" s="413" t="s">
        <v>117</v>
      </c>
      <c r="I88" s="269"/>
    </row>
    <row r="89" spans="1:9" ht="12.75" customHeight="1">
      <c r="A89" s="854"/>
      <c r="B89" s="854"/>
      <c r="C89" s="739"/>
      <c r="D89" s="739"/>
      <c r="E89" s="768" t="s">
        <v>120</v>
      </c>
      <c r="F89" s="769"/>
      <c r="G89" s="770"/>
      <c r="H89" s="414" t="s">
        <v>119</v>
      </c>
      <c r="I89" s="270"/>
    </row>
    <row r="90" spans="1:9" ht="12.75" customHeight="1">
      <c r="A90" s="854"/>
      <c r="B90" s="854"/>
      <c r="C90" s="739"/>
      <c r="D90" s="739"/>
      <c r="E90" s="768" t="s">
        <v>479</v>
      </c>
      <c r="F90" s="769"/>
      <c r="G90" s="770"/>
      <c r="H90" s="414" t="s">
        <v>121</v>
      </c>
      <c r="I90" s="270"/>
    </row>
    <row r="91" spans="1:9" ht="12.75" customHeight="1">
      <c r="A91" s="854"/>
      <c r="B91" s="854"/>
      <c r="C91" s="739"/>
      <c r="D91" s="739"/>
      <c r="E91" s="768" t="s">
        <v>123</v>
      </c>
      <c r="F91" s="769"/>
      <c r="G91" s="770"/>
      <c r="H91" s="414" t="s">
        <v>122</v>
      </c>
      <c r="I91" s="270"/>
    </row>
    <row r="92" spans="1:9" ht="12.75" customHeight="1">
      <c r="A92" s="854"/>
      <c r="B92" s="854"/>
      <c r="C92" s="739"/>
      <c r="D92" s="739"/>
      <c r="E92" s="768" t="s">
        <v>40</v>
      </c>
      <c r="F92" s="769"/>
      <c r="G92" s="770"/>
      <c r="H92" s="414" t="s">
        <v>124</v>
      </c>
      <c r="I92" s="270"/>
    </row>
    <row r="93" spans="1:9" ht="11.25" customHeight="1">
      <c r="A93" s="854"/>
      <c r="B93" s="854"/>
      <c r="C93" s="739"/>
      <c r="D93" s="739"/>
      <c r="E93" s="743" t="s">
        <v>41</v>
      </c>
      <c r="F93" s="550" t="s">
        <v>44</v>
      </c>
      <c r="G93" s="550"/>
      <c r="H93" s="551" t="s">
        <v>2398</v>
      </c>
      <c r="I93" s="367"/>
    </row>
    <row r="94" spans="1:9" ht="12.75">
      <c r="A94" s="854"/>
      <c r="B94" s="854"/>
      <c r="C94" s="739"/>
      <c r="D94" s="739"/>
      <c r="E94" s="744"/>
      <c r="F94" s="550" t="s">
        <v>427</v>
      </c>
      <c r="G94" s="550"/>
      <c r="H94" s="551" t="s">
        <v>2399</v>
      </c>
      <c r="I94" s="367"/>
    </row>
    <row r="95" spans="1:9" ht="13.5" thickBot="1">
      <c r="A95" s="854"/>
      <c r="B95" s="854"/>
      <c r="C95" s="741"/>
      <c r="D95" s="741"/>
      <c r="E95" s="745"/>
      <c r="F95" s="546" t="s">
        <v>2362</v>
      </c>
      <c r="G95" s="546"/>
      <c r="H95" s="547" t="s">
        <v>2400</v>
      </c>
      <c r="I95" s="368"/>
    </row>
    <row r="96" spans="1:9" ht="12.75">
      <c r="A96" s="854"/>
      <c r="B96" s="854"/>
      <c r="C96" s="762" t="s">
        <v>541</v>
      </c>
      <c r="D96" s="765" t="s">
        <v>478</v>
      </c>
      <c r="E96" s="738"/>
      <c r="F96" s="726" t="s">
        <v>44</v>
      </c>
      <c r="G96" s="727"/>
      <c r="H96" s="552" t="s">
        <v>720</v>
      </c>
      <c r="I96" s="34"/>
    </row>
    <row r="97" spans="1:9" ht="12.75">
      <c r="A97" s="854"/>
      <c r="B97" s="854"/>
      <c r="C97" s="763"/>
      <c r="D97" s="766"/>
      <c r="E97" s="740"/>
      <c r="F97" s="728" t="s">
        <v>427</v>
      </c>
      <c r="G97" s="729"/>
      <c r="H97" s="553" t="s">
        <v>721</v>
      </c>
      <c r="I97" s="38"/>
    </row>
    <row r="98" spans="1:9" ht="12.75">
      <c r="A98" s="854"/>
      <c r="B98" s="854"/>
      <c r="C98" s="763"/>
      <c r="D98" s="766"/>
      <c r="E98" s="740"/>
      <c r="F98" s="728" t="s">
        <v>48</v>
      </c>
      <c r="G98" s="729"/>
      <c r="H98" s="553" t="s">
        <v>483</v>
      </c>
      <c r="I98" s="38"/>
    </row>
    <row r="99" spans="1:9" ht="12.75">
      <c r="A99" s="854"/>
      <c r="B99" s="854"/>
      <c r="C99" s="763"/>
      <c r="D99" s="766"/>
      <c r="E99" s="740"/>
      <c r="F99" s="728" t="s">
        <v>27</v>
      </c>
      <c r="G99" s="729"/>
      <c r="H99" s="553" t="s">
        <v>484</v>
      </c>
      <c r="I99" s="38"/>
    </row>
    <row r="100" spans="1:9" ht="12.75">
      <c r="A100" s="854"/>
      <c r="B100" s="854"/>
      <c r="C100" s="763"/>
      <c r="D100" s="766"/>
      <c r="E100" s="740"/>
      <c r="F100" s="728" t="s">
        <v>28</v>
      </c>
      <c r="G100" s="729"/>
      <c r="H100" s="553" t="s">
        <v>485</v>
      </c>
      <c r="I100" s="34"/>
    </row>
    <row r="101" spans="1:9" ht="13.5" thickBot="1">
      <c r="A101" s="854"/>
      <c r="B101" s="854"/>
      <c r="C101" s="763"/>
      <c r="D101" s="767"/>
      <c r="E101" s="742"/>
      <c r="F101" s="771" t="s">
        <v>29</v>
      </c>
      <c r="G101" s="772"/>
      <c r="H101" s="553" t="s">
        <v>486</v>
      </c>
      <c r="I101" s="32"/>
    </row>
    <row r="102" spans="1:9" ht="12.75">
      <c r="A102" s="854"/>
      <c r="B102" s="854"/>
      <c r="C102" s="763"/>
      <c r="D102" s="765" t="s">
        <v>120</v>
      </c>
      <c r="E102" s="738"/>
      <c r="F102" s="726" t="s">
        <v>44</v>
      </c>
      <c r="G102" s="727"/>
      <c r="H102" s="413" t="s">
        <v>722</v>
      </c>
      <c r="I102" s="31"/>
    </row>
    <row r="103" spans="1:9" ht="12.75">
      <c r="A103" s="854"/>
      <c r="B103" s="854"/>
      <c r="C103" s="763"/>
      <c r="D103" s="766"/>
      <c r="E103" s="740"/>
      <c r="F103" s="728" t="s">
        <v>427</v>
      </c>
      <c r="G103" s="729"/>
      <c r="H103" s="553" t="s">
        <v>723</v>
      </c>
      <c r="I103" s="38"/>
    </row>
    <row r="104" spans="1:9" ht="12.75">
      <c r="A104" s="854"/>
      <c r="B104" s="854"/>
      <c r="C104" s="763"/>
      <c r="D104" s="766"/>
      <c r="E104" s="740"/>
      <c r="F104" s="728" t="s">
        <v>48</v>
      </c>
      <c r="G104" s="729"/>
      <c r="H104" s="553" t="s">
        <v>487</v>
      </c>
      <c r="I104" s="38"/>
    </row>
    <row r="105" spans="1:9" ht="12.75">
      <c r="A105" s="854"/>
      <c r="B105" s="854"/>
      <c r="C105" s="763"/>
      <c r="D105" s="766"/>
      <c r="E105" s="740"/>
      <c r="F105" s="728" t="s">
        <v>27</v>
      </c>
      <c r="G105" s="729"/>
      <c r="H105" s="553" t="s">
        <v>488</v>
      </c>
      <c r="I105" s="38"/>
    </row>
    <row r="106" spans="1:9" ht="12.75">
      <c r="A106" s="854"/>
      <c r="B106" s="854"/>
      <c r="C106" s="763"/>
      <c r="D106" s="766"/>
      <c r="E106" s="740"/>
      <c r="F106" s="728" t="s">
        <v>28</v>
      </c>
      <c r="G106" s="729"/>
      <c r="H106" s="553" t="s">
        <v>489</v>
      </c>
      <c r="I106" s="34"/>
    </row>
    <row r="107" spans="1:9" ht="12.75">
      <c r="A107" s="854"/>
      <c r="B107" s="854"/>
      <c r="C107" s="763"/>
      <c r="D107" s="766"/>
      <c r="E107" s="740"/>
      <c r="F107" s="728" t="s">
        <v>29</v>
      </c>
      <c r="G107" s="729"/>
      <c r="H107" s="553" t="s">
        <v>490</v>
      </c>
      <c r="I107" s="38"/>
    </row>
    <row r="108" spans="1:9" ht="12.75">
      <c r="A108" s="854"/>
      <c r="B108" s="854"/>
      <c r="C108" s="763"/>
      <c r="D108" s="766"/>
      <c r="E108" s="740"/>
      <c r="F108" s="728" t="s">
        <v>125</v>
      </c>
      <c r="G108" s="729"/>
      <c r="H108" s="553" t="s">
        <v>491</v>
      </c>
      <c r="I108" s="38"/>
    </row>
    <row r="109" spans="1:9" ht="13.5" thickBot="1">
      <c r="A109" s="854"/>
      <c r="B109" s="854"/>
      <c r="C109" s="763"/>
      <c r="D109" s="767"/>
      <c r="E109" s="742"/>
      <c r="F109" s="771" t="s">
        <v>126</v>
      </c>
      <c r="G109" s="772"/>
      <c r="H109" s="554" t="s">
        <v>492</v>
      </c>
      <c r="I109" s="39"/>
    </row>
    <row r="110" spans="1:9" ht="12.75">
      <c r="A110" s="854"/>
      <c r="B110" s="854"/>
      <c r="C110" s="763"/>
      <c r="D110" s="765" t="s">
        <v>480</v>
      </c>
      <c r="E110" s="738"/>
      <c r="F110" s="726" t="s">
        <v>44</v>
      </c>
      <c r="G110" s="727"/>
      <c r="H110" s="413" t="s">
        <v>724</v>
      </c>
      <c r="I110" s="38"/>
    </row>
    <row r="111" spans="1:9" ht="12.75">
      <c r="A111" s="854"/>
      <c r="B111" s="854"/>
      <c r="C111" s="763"/>
      <c r="D111" s="766"/>
      <c r="E111" s="740"/>
      <c r="F111" s="728" t="s">
        <v>427</v>
      </c>
      <c r="G111" s="729"/>
      <c r="H111" s="553" t="s">
        <v>725</v>
      </c>
      <c r="I111" s="38"/>
    </row>
    <row r="112" spans="1:9" ht="12.75">
      <c r="A112" s="854"/>
      <c r="B112" s="854"/>
      <c r="C112" s="763"/>
      <c r="D112" s="766"/>
      <c r="E112" s="740"/>
      <c r="F112" s="728" t="s">
        <v>48</v>
      </c>
      <c r="G112" s="729"/>
      <c r="H112" s="553" t="s">
        <v>347</v>
      </c>
      <c r="I112" s="38"/>
    </row>
    <row r="113" spans="1:9" ht="12.75">
      <c r="A113" s="854"/>
      <c r="B113" s="854"/>
      <c r="C113" s="763"/>
      <c r="D113" s="766"/>
      <c r="E113" s="740"/>
      <c r="F113" s="728" t="s">
        <v>27</v>
      </c>
      <c r="G113" s="729"/>
      <c r="H113" s="553" t="s">
        <v>348</v>
      </c>
      <c r="I113" s="38"/>
    </row>
    <row r="114" spans="1:9" ht="12.75">
      <c r="A114" s="854"/>
      <c r="B114" s="854"/>
      <c r="C114" s="763"/>
      <c r="D114" s="766"/>
      <c r="E114" s="740"/>
      <c r="F114" s="728" t="s">
        <v>28</v>
      </c>
      <c r="G114" s="729"/>
      <c r="H114" s="553" t="s">
        <v>349</v>
      </c>
      <c r="I114" s="38"/>
    </row>
    <row r="115" spans="1:9" ht="12.75">
      <c r="A115" s="854"/>
      <c r="B115" s="854"/>
      <c r="C115" s="763"/>
      <c r="D115" s="766"/>
      <c r="E115" s="740"/>
      <c r="F115" s="728" t="s">
        <v>29</v>
      </c>
      <c r="G115" s="729"/>
      <c r="H115" s="553" t="s">
        <v>350</v>
      </c>
      <c r="I115" s="38"/>
    </row>
    <row r="116" spans="1:9" ht="12.75">
      <c r="A116" s="854"/>
      <c r="B116" s="854"/>
      <c r="C116" s="763"/>
      <c r="D116" s="766"/>
      <c r="E116" s="740"/>
      <c r="F116" s="728" t="s">
        <v>125</v>
      </c>
      <c r="G116" s="729"/>
      <c r="H116" s="553" t="s">
        <v>351</v>
      </c>
      <c r="I116" s="38"/>
    </row>
    <row r="117" spans="1:9" ht="13.5" thickBot="1">
      <c r="A117" s="854"/>
      <c r="B117" s="854"/>
      <c r="C117" s="763"/>
      <c r="D117" s="767"/>
      <c r="E117" s="742"/>
      <c r="F117" s="771" t="s">
        <v>126</v>
      </c>
      <c r="G117" s="772"/>
      <c r="H117" s="553" t="s">
        <v>352</v>
      </c>
      <c r="I117" s="33"/>
    </row>
    <row r="118" spans="1:9" ht="12.75">
      <c r="A118" s="854"/>
      <c r="B118" s="854"/>
      <c r="C118" s="763"/>
      <c r="D118" s="765" t="s">
        <v>123</v>
      </c>
      <c r="E118" s="738"/>
      <c r="F118" s="726" t="s">
        <v>44</v>
      </c>
      <c r="G118" s="727"/>
      <c r="H118" s="413" t="s">
        <v>726</v>
      </c>
      <c r="I118" s="38"/>
    </row>
    <row r="119" spans="1:9" ht="12.75">
      <c r="A119" s="854"/>
      <c r="B119" s="854"/>
      <c r="C119" s="763"/>
      <c r="D119" s="766"/>
      <c r="E119" s="740"/>
      <c r="F119" s="728" t="s">
        <v>427</v>
      </c>
      <c r="G119" s="729"/>
      <c r="H119" s="553" t="s">
        <v>727</v>
      </c>
      <c r="I119" s="38"/>
    </row>
    <row r="120" spans="1:9" ht="12.75">
      <c r="A120" s="854"/>
      <c r="B120" s="854"/>
      <c r="C120" s="763"/>
      <c r="D120" s="766"/>
      <c r="E120" s="740"/>
      <c r="F120" s="728" t="s">
        <v>48</v>
      </c>
      <c r="G120" s="729"/>
      <c r="H120" s="553" t="s">
        <v>127</v>
      </c>
      <c r="I120" s="38"/>
    </row>
    <row r="121" spans="1:9" ht="12.75">
      <c r="A121" s="854"/>
      <c r="B121" s="854"/>
      <c r="C121" s="763"/>
      <c r="D121" s="766"/>
      <c r="E121" s="740"/>
      <c r="F121" s="728" t="s">
        <v>27</v>
      </c>
      <c r="G121" s="729"/>
      <c r="H121" s="553" t="s">
        <v>128</v>
      </c>
      <c r="I121" s="38"/>
    </row>
    <row r="122" spans="1:9" ht="12.75">
      <c r="A122" s="854"/>
      <c r="B122" s="854"/>
      <c r="C122" s="763"/>
      <c r="D122" s="766"/>
      <c r="E122" s="740"/>
      <c r="F122" s="728" t="s">
        <v>28</v>
      </c>
      <c r="G122" s="729"/>
      <c r="H122" s="553" t="s">
        <v>129</v>
      </c>
      <c r="I122" s="38"/>
    </row>
    <row r="123" spans="1:9" ht="12.75">
      <c r="A123" s="854"/>
      <c r="B123" s="854"/>
      <c r="C123" s="763"/>
      <c r="D123" s="766"/>
      <c r="E123" s="740"/>
      <c r="F123" s="728" t="s">
        <v>29</v>
      </c>
      <c r="G123" s="729"/>
      <c r="H123" s="553" t="s">
        <v>130</v>
      </c>
      <c r="I123" s="38"/>
    </row>
    <row r="124" spans="1:9" ht="12.75">
      <c r="A124" s="854"/>
      <c r="B124" s="854"/>
      <c r="C124" s="763"/>
      <c r="D124" s="766"/>
      <c r="E124" s="740"/>
      <c r="F124" s="728" t="s">
        <v>125</v>
      </c>
      <c r="G124" s="729"/>
      <c r="H124" s="553" t="s">
        <v>131</v>
      </c>
      <c r="I124" s="38"/>
    </row>
    <row r="125" spans="1:9" ht="13.5" thickBot="1">
      <c r="A125" s="854"/>
      <c r="B125" s="854"/>
      <c r="C125" s="764"/>
      <c r="D125" s="767"/>
      <c r="E125" s="742"/>
      <c r="F125" s="771" t="s">
        <v>126</v>
      </c>
      <c r="G125" s="772"/>
      <c r="H125" s="554" t="s">
        <v>132</v>
      </c>
      <c r="I125" s="33"/>
    </row>
    <row r="126" spans="1:9" ht="12.75">
      <c r="A126" s="854"/>
      <c r="B126" s="854"/>
      <c r="C126" s="737" t="s">
        <v>542</v>
      </c>
      <c r="D126" s="737"/>
      <c r="E126" s="738"/>
      <c r="F126" s="843" t="s">
        <v>478</v>
      </c>
      <c r="G126" s="844"/>
      <c r="H126" s="553" t="s">
        <v>493</v>
      </c>
      <c r="I126" s="38"/>
    </row>
    <row r="127" spans="1:9" ht="12.75">
      <c r="A127" s="854"/>
      <c r="B127" s="854"/>
      <c r="C127" s="739"/>
      <c r="D127" s="739"/>
      <c r="E127" s="740"/>
      <c r="F127" s="730" t="s">
        <v>120</v>
      </c>
      <c r="G127" s="731"/>
      <c r="H127" s="553" t="s">
        <v>494</v>
      </c>
      <c r="I127" s="38"/>
    </row>
    <row r="128" spans="1:9" ht="12.75">
      <c r="A128" s="854"/>
      <c r="B128" s="854"/>
      <c r="C128" s="739"/>
      <c r="D128" s="739"/>
      <c r="E128" s="740"/>
      <c r="F128" s="730" t="s">
        <v>479</v>
      </c>
      <c r="G128" s="731"/>
      <c r="H128" s="553" t="s">
        <v>353</v>
      </c>
      <c r="I128" s="38"/>
    </row>
    <row r="129" spans="1:9" ht="13.5" thickBot="1">
      <c r="A129" s="854"/>
      <c r="B129" s="854"/>
      <c r="C129" s="741"/>
      <c r="D129" s="741"/>
      <c r="E129" s="742"/>
      <c r="F129" s="841" t="s">
        <v>123</v>
      </c>
      <c r="G129" s="842"/>
      <c r="H129" s="554" t="s">
        <v>133</v>
      </c>
      <c r="I129" s="33"/>
    </row>
    <row r="130" spans="1:9" ht="12.75" customHeight="1">
      <c r="A130" s="854"/>
      <c r="B130" s="854"/>
      <c r="C130" s="737" t="s">
        <v>2358</v>
      </c>
      <c r="D130" s="738"/>
      <c r="E130" s="724" t="s">
        <v>40</v>
      </c>
      <c r="F130" s="726" t="s">
        <v>44</v>
      </c>
      <c r="G130" s="727"/>
      <c r="H130" s="555" t="s">
        <v>2359</v>
      </c>
      <c r="I130" s="38"/>
    </row>
    <row r="131" spans="1:9" ht="12.75">
      <c r="A131" s="854"/>
      <c r="B131" s="854"/>
      <c r="C131" s="739"/>
      <c r="D131" s="740"/>
      <c r="E131" s="725"/>
      <c r="F131" s="728" t="s">
        <v>427</v>
      </c>
      <c r="G131" s="729"/>
      <c r="H131" s="553" t="s">
        <v>2360</v>
      </c>
      <c r="I131" s="38"/>
    </row>
    <row r="132" spans="1:9" ht="12.75">
      <c r="A132" s="854"/>
      <c r="B132" s="854"/>
      <c r="C132" s="739"/>
      <c r="D132" s="740"/>
      <c r="E132" s="725"/>
      <c r="F132" s="730" t="s">
        <v>48</v>
      </c>
      <c r="G132" s="731"/>
      <c r="H132" s="553" t="s">
        <v>2361</v>
      </c>
      <c r="I132" s="26"/>
    </row>
    <row r="133" spans="1:9" ht="12.75">
      <c r="A133" s="854"/>
      <c r="B133" s="854"/>
      <c r="C133" s="739"/>
      <c r="D133" s="740"/>
      <c r="E133" s="725"/>
      <c r="F133" s="730" t="s">
        <v>2362</v>
      </c>
      <c r="G133" s="731"/>
      <c r="H133" s="553" t="s">
        <v>2363</v>
      </c>
      <c r="I133" s="26"/>
    </row>
    <row r="134" spans="1:9" ht="12.75">
      <c r="A134" s="854"/>
      <c r="B134" s="854"/>
      <c r="C134" s="739"/>
      <c r="D134" s="740"/>
      <c r="E134" s="725"/>
      <c r="F134" s="730" t="s">
        <v>125</v>
      </c>
      <c r="G134" s="731"/>
      <c r="H134" s="553" t="s">
        <v>2364</v>
      </c>
      <c r="I134" s="26"/>
    </row>
    <row r="135" spans="1:9" ht="13.5" thickBot="1">
      <c r="A135" s="854"/>
      <c r="B135" s="854"/>
      <c r="C135" s="739"/>
      <c r="D135" s="740"/>
      <c r="E135" s="725"/>
      <c r="F135" s="732" t="s">
        <v>126</v>
      </c>
      <c r="G135" s="733"/>
      <c r="H135" s="332" t="s">
        <v>2365</v>
      </c>
      <c r="I135" s="28"/>
    </row>
    <row r="136" spans="1:9" ht="13.5" customHeight="1">
      <c r="A136" s="854"/>
      <c r="B136" s="854"/>
      <c r="C136" s="739"/>
      <c r="D136" s="740"/>
      <c r="E136" s="734" t="s">
        <v>41</v>
      </c>
      <c r="F136" s="556" t="s">
        <v>44</v>
      </c>
      <c r="G136" s="557"/>
      <c r="H136" s="558" t="s">
        <v>2405</v>
      </c>
      <c r="I136" s="66"/>
    </row>
    <row r="137" spans="1:9" ht="13.5" customHeight="1">
      <c r="A137" s="854"/>
      <c r="B137" s="854"/>
      <c r="C137" s="739"/>
      <c r="D137" s="740"/>
      <c r="E137" s="735"/>
      <c r="F137" s="559" t="s">
        <v>427</v>
      </c>
      <c r="G137" s="560"/>
      <c r="H137" s="561" t="s">
        <v>2406</v>
      </c>
      <c r="I137" s="369"/>
    </row>
    <row r="138" spans="1:9" ht="12.75">
      <c r="A138" s="854"/>
      <c r="B138" s="854"/>
      <c r="C138" s="739"/>
      <c r="D138" s="740"/>
      <c r="E138" s="735"/>
      <c r="F138" s="559" t="s">
        <v>2362</v>
      </c>
      <c r="G138" s="560"/>
      <c r="H138" s="561" t="s">
        <v>2407</v>
      </c>
      <c r="I138" s="369"/>
    </row>
    <row r="139" spans="1:9" ht="12.75" customHeight="1">
      <c r="A139" s="854"/>
      <c r="B139" s="854"/>
      <c r="C139" s="739"/>
      <c r="D139" s="740"/>
      <c r="E139" s="735"/>
      <c r="F139" s="850" t="s">
        <v>2401</v>
      </c>
      <c r="G139" s="562" t="s">
        <v>2402</v>
      </c>
      <c r="H139" s="561" t="s">
        <v>2408</v>
      </c>
      <c r="I139" s="369"/>
    </row>
    <row r="140" spans="1:9" ht="12.75">
      <c r="A140" s="854"/>
      <c r="B140" s="854"/>
      <c r="C140" s="739"/>
      <c r="D140" s="740"/>
      <c r="E140" s="735"/>
      <c r="F140" s="851"/>
      <c r="G140" s="562" t="s">
        <v>2403</v>
      </c>
      <c r="H140" s="561" t="s">
        <v>2409</v>
      </c>
      <c r="I140" s="369"/>
    </row>
    <row r="141" spans="1:9" ht="13.5" thickBot="1">
      <c r="A141" s="855"/>
      <c r="B141" s="855"/>
      <c r="C141" s="741"/>
      <c r="D141" s="742"/>
      <c r="E141" s="736"/>
      <c r="F141" s="852"/>
      <c r="G141" s="563" t="s">
        <v>2404</v>
      </c>
      <c r="H141" s="564" t="s">
        <v>2410</v>
      </c>
      <c r="I141" s="67"/>
    </row>
    <row r="142" spans="1:9" ht="12.75">
      <c r="A142" s="746" t="s">
        <v>543</v>
      </c>
      <c r="B142" s="747"/>
      <c r="C142" s="747"/>
      <c r="D142" s="748"/>
      <c r="E142" s="173" t="s">
        <v>448</v>
      </c>
      <c r="F142" s="249"/>
      <c r="G142" s="249"/>
      <c r="H142" s="539" t="s">
        <v>418</v>
      </c>
      <c r="I142" s="30"/>
    </row>
    <row r="143" spans="1:9" ht="14.25" thickBot="1">
      <c r="A143" s="749"/>
      <c r="B143" s="750"/>
      <c r="C143" s="750"/>
      <c r="D143" s="751"/>
      <c r="E143" s="112" t="s">
        <v>419</v>
      </c>
      <c r="F143" s="113"/>
      <c r="G143" s="113"/>
      <c r="H143" s="541" t="s">
        <v>417</v>
      </c>
      <c r="I143" s="40"/>
    </row>
    <row r="144" spans="1:9" ht="12.75">
      <c r="A144" s="752" t="s">
        <v>415</v>
      </c>
      <c r="B144" s="720" t="s">
        <v>544</v>
      </c>
      <c r="C144" s="755"/>
      <c r="D144" s="720" t="s">
        <v>406</v>
      </c>
      <c r="E144" s="755"/>
      <c r="F144" s="6" t="s">
        <v>408</v>
      </c>
      <c r="G144" s="1"/>
      <c r="H144" s="542" t="s">
        <v>407</v>
      </c>
      <c r="I144" s="31"/>
    </row>
    <row r="145" spans="1:9" ht="13.5" thickBot="1">
      <c r="A145" s="753"/>
      <c r="B145" s="756"/>
      <c r="C145" s="757"/>
      <c r="D145" s="722"/>
      <c r="E145" s="758"/>
      <c r="F145" s="112" t="s">
        <v>410</v>
      </c>
      <c r="G145" s="113"/>
      <c r="H145" s="541" t="s">
        <v>409</v>
      </c>
      <c r="I145" s="33"/>
    </row>
    <row r="146" spans="1:9" ht="12.75">
      <c r="A146" s="753"/>
      <c r="B146" s="756"/>
      <c r="C146" s="757"/>
      <c r="D146" s="720" t="s">
        <v>1849</v>
      </c>
      <c r="E146" s="755"/>
      <c r="F146" s="6" t="s">
        <v>408</v>
      </c>
      <c r="G146" s="1"/>
      <c r="H146" s="542" t="s">
        <v>1850</v>
      </c>
      <c r="I146" s="31"/>
    </row>
    <row r="147" spans="1:9" ht="13.5" thickBot="1">
      <c r="A147" s="753"/>
      <c r="B147" s="756"/>
      <c r="C147" s="757"/>
      <c r="D147" s="722"/>
      <c r="E147" s="758"/>
      <c r="F147" s="180" t="s">
        <v>410</v>
      </c>
      <c r="G147" s="256"/>
      <c r="H147" s="565" t="s">
        <v>1851</v>
      </c>
      <c r="I147" s="39"/>
    </row>
    <row r="148" spans="1:9" ht="13.5" thickBot="1">
      <c r="A148" s="753"/>
      <c r="B148" s="722"/>
      <c r="C148" s="758"/>
      <c r="D148" s="759" t="s">
        <v>1852</v>
      </c>
      <c r="E148" s="760"/>
      <c r="F148" s="180" t="s">
        <v>408</v>
      </c>
      <c r="G148" s="256"/>
      <c r="H148" s="565" t="s">
        <v>1853</v>
      </c>
      <c r="I148" s="39"/>
    </row>
    <row r="149" spans="1:9" ht="12.75">
      <c r="A149" s="753"/>
      <c r="B149" s="720" t="s">
        <v>545</v>
      </c>
      <c r="C149" s="755"/>
      <c r="D149" s="720" t="s">
        <v>406</v>
      </c>
      <c r="E149" s="721"/>
      <c r="F149" s="6" t="s">
        <v>1858</v>
      </c>
      <c r="G149" s="1"/>
      <c r="H149" s="542" t="s">
        <v>411</v>
      </c>
      <c r="I149" s="31"/>
    </row>
    <row r="150" spans="1:9" ht="13.5" thickBot="1">
      <c r="A150" s="753"/>
      <c r="B150" s="756"/>
      <c r="C150" s="757"/>
      <c r="D150" s="722"/>
      <c r="E150" s="723"/>
      <c r="F150" s="112" t="s">
        <v>1859</v>
      </c>
      <c r="G150" s="113"/>
      <c r="H150" s="541" t="s">
        <v>412</v>
      </c>
      <c r="I150" s="33"/>
    </row>
    <row r="151" spans="1:9" ht="12.75">
      <c r="A151" s="753"/>
      <c r="B151" s="756"/>
      <c r="C151" s="757"/>
      <c r="D151" s="720" t="s">
        <v>1849</v>
      </c>
      <c r="E151" s="721"/>
      <c r="F151" s="6" t="s">
        <v>1858</v>
      </c>
      <c r="G151" s="1"/>
      <c r="H151" s="542" t="s">
        <v>1854</v>
      </c>
      <c r="I151" s="31"/>
    </row>
    <row r="152" spans="1:9" ht="13.5" thickBot="1">
      <c r="A152" s="753"/>
      <c r="B152" s="756"/>
      <c r="C152" s="757"/>
      <c r="D152" s="722"/>
      <c r="E152" s="723"/>
      <c r="F152" s="112" t="s">
        <v>1860</v>
      </c>
      <c r="G152" s="113"/>
      <c r="H152" s="541" t="s">
        <v>1855</v>
      </c>
      <c r="I152" s="33"/>
    </row>
    <row r="153" spans="1:9" ht="12.75">
      <c r="A153" s="753"/>
      <c r="B153" s="756"/>
      <c r="C153" s="757"/>
      <c r="D153" s="720" t="s">
        <v>1852</v>
      </c>
      <c r="E153" s="721"/>
      <c r="F153" s="6" t="s">
        <v>1858</v>
      </c>
      <c r="G153" s="1"/>
      <c r="H153" s="542" t="s">
        <v>1856</v>
      </c>
      <c r="I153" s="31"/>
    </row>
    <row r="154" spans="1:9" ht="13.5" thickBot="1">
      <c r="A154" s="754"/>
      <c r="B154" s="722"/>
      <c r="C154" s="758"/>
      <c r="D154" s="722"/>
      <c r="E154" s="723"/>
      <c r="F154" s="112" t="s">
        <v>1860</v>
      </c>
      <c r="G154" s="113"/>
      <c r="H154" s="541" t="s">
        <v>1857</v>
      </c>
      <c r="I154" s="33"/>
    </row>
  </sheetData>
  <sheetProtection password="D63C" sheet="1"/>
  <mergeCells count="112">
    <mergeCell ref="F139:F141"/>
    <mergeCell ref="C130:D141"/>
    <mergeCell ref="A88:A141"/>
    <mergeCell ref="B88:B141"/>
    <mergeCell ref="C88:D95"/>
    <mergeCell ref="E88:G88"/>
    <mergeCell ref="E89:G89"/>
    <mergeCell ref="E90:G90"/>
    <mergeCell ref="E91:G91"/>
    <mergeCell ref="F108:G108"/>
    <mergeCell ref="D29:D32"/>
    <mergeCell ref="F116:G116"/>
    <mergeCell ref="A1:G2"/>
    <mergeCell ref="A7:G7"/>
    <mergeCell ref="C53:E54"/>
    <mergeCell ref="B55:E59"/>
    <mergeCell ref="F97:G97"/>
    <mergeCell ref="F98:G98"/>
    <mergeCell ref="F99:G99"/>
    <mergeCell ref="F96:G96"/>
    <mergeCell ref="F101:G101"/>
    <mergeCell ref="F102:G102"/>
    <mergeCell ref="F103:G103"/>
    <mergeCell ref="F105:G105"/>
    <mergeCell ref="F106:G106"/>
    <mergeCell ref="F104:G104"/>
    <mergeCell ref="F126:G126"/>
    <mergeCell ref="F110:G110"/>
    <mergeCell ref="F127:G127"/>
    <mergeCell ref="F122:G122"/>
    <mergeCell ref="F123:G123"/>
    <mergeCell ref="F124:G124"/>
    <mergeCell ref="F119:G119"/>
    <mergeCell ref="F111:G111"/>
    <mergeCell ref="F115:G115"/>
    <mergeCell ref="F128:G128"/>
    <mergeCell ref="F129:G129"/>
    <mergeCell ref="F113:G113"/>
    <mergeCell ref="F114:G114"/>
    <mergeCell ref="F117:G117"/>
    <mergeCell ref="F112:G112"/>
    <mergeCell ref="F118:G118"/>
    <mergeCell ref="F120:G120"/>
    <mergeCell ref="F125:G125"/>
    <mergeCell ref="F121:G121"/>
    <mergeCell ref="A8:A71"/>
    <mergeCell ref="B8:C21"/>
    <mergeCell ref="D8:D14"/>
    <mergeCell ref="E10:E13"/>
    <mergeCell ref="D15:D21"/>
    <mergeCell ref="E15:E17"/>
    <mergeCell ref="E18:E19"/>
    <mergeCell ref="B22:C32"/>
    <mergeCell ref="D22:D23"/>
    <mergeCell ref="B33:B54"/>
    <mergeCell ref="C33:C42"/>
    <mergeCell ref="D33:D36"/>
    <mergeCell ref="E33:F34"/>
    <mergeCell ref="E35:F36"/>
    <mergeCell ref="D37:D40"/>
    <mergeCell ref="E37:F38"/>
    <mergeCell ref="E39:F40"/>
    <mergeCell ref="D41:E42"/>
    <mergeCell ref="F41:F42"/>
    <mergeCell ref="C43:C52"/>
    <mergeCell ref="D43:D46"/>
    <mergeCell ref="E43:F44"/>
    <mergeCell ref="E45:F46"/>
    <mergeCell ref="D47:D50"/>
    <mergeCell ref="E47:F48"/>
    <mergeCell ref="E49:F50"/>
    <mergeCell ref="D51:F52"/>
    <mergeCell ref="B60:E62"/>
    <mergeCell ref="B63:C67"/>
    <mergeCell ref="D66:F67"/>
    <mergeCell ref="B68:C69"/>
    <mergeCell ref="B70:C71"/>
    <mergeCell ref="A72:A87"/>
    <mergeCell ref="B72:E75"/>
    <mergeCell ref="B76:E79"/>
    <mergeCell ref="B80:E83"/>
    <mergeCell ref="B84:E85"/>
    <mergeCell ref="B86:E87"/>
    <mergeCell ref="C96:C125"/>
    <mergeCell ref="D96:E101"/>
    <mergeCell ref="D102:E109"/>
    <mergeCell ref="D110:E117"/>
    <mergeCell ref="D118:E125"/>
    <mergeCell ref="E92:G92"/>
    <mergeCell ref="F107:G107"/>
    <mergeCell ref="F109:G109"/>
    <mergeCell ref="F100:G100"/>
    <mergeCell ref="C126:E129"/>
    <mergeCell ref="E93:E95"/>
    <mergeCell ref="A142:D143"/>
    <mergeCell ref="A144:A154"/>
    <mergeCell ref="B144:C148"/>
    <mergeCell ref="D144:E145"/>
    <mergeCell ref="D146:E147"/>
    <mergeCell ref="D148:E148"/>
    <mergeCell ref="B149:C154"/>
    <mergeCell ref="D149:E150"/>
    <mergeCell ref="D151:E152"/>
    <mergeCell ref="D153:E154"/>
    <mergeCell ref="E130:E135"/>
    <mergeCell ref="F130:G130"/>
    <mergeCell ref="F131:G131"/>
    <mergeCell ref="F132:G132"/>
    <mergeCell ref="F133:G133"/>
    <mergeCell ref="F134:G134"/>
    <mergeCell ref="F135:G135"/>
    <mergeCell ref="E136:E141"/>
  </mergeCells>
  <printOptions/>
  <pageMargins left="0.5905511811023623" right="0.1968503937007874" top="0.3937007874015748" bottom="0.1968503937007874" header="0" footer="0"/>
  <pageSetup fitToHeight="1" fitToWidth="1" horizontalDpi="600" verticalDpi="600" orientation="landscape" paperSize="9" scale="33" r:id="rId2"/>
  <drawing r:id="rId1"/>
</worksheet>
</file>

<file path=xl/worksheets/sheet3.xml><?xml version="1.0" encoding="utf-8"?>
<worksheet xmlns="http://schemas.openxmlformats.org/spreadsheetml/2006/main" xmlns:r="http://schemas.openxmlformats.org/officeDocument/2006/relationships">
  <sheetPr>
    <tabColor rgb="FFFFC000"/>
  </sheetPr>
  <dimension ref="A1:I648"/>
  <sheetViews>
    <sheetView showGridLines="0" zoomScalePageLayoutView="0" workbookViewId="0" topLeftCell="A1">
      <selection activeCell="I8" sqref="I8"/>
    </sheetView>
  </sheetViews>
  <sheetFormatPr defaultColWidth="11.421875" defaultRowHeight="12.75"/>
  <cols>
    <col min="1" max="1" width="8.140625" style="88" customWidth="1"/>
    <col min="2" max="2" width="12.57421875" style="88" customWidth="1"/>
    <col min="3" max="3" width="10.00390625" style="88" customWidth="1"/>
    <col min="4" max="4" width="12.00390625" style="88" customWidth="1"/>
    <col min="5" max="5" width="20.140625" style="88" customWidth="1"/>
    <col min="6" max="6" width="15.8515625" style="88" customWidth="1"/>
    <col min="7" max="7" width="41.8515625" style="88" customWidth="1"/>
    <col min="8" max="8" width="6.7109375" style="88" customWidth="1"/>
    <col min="9" max="9" width="12.8515625" style="88" customWidth="1"/>
    <col min="10" max="16384" width="11.421875" style="88" customWidth="1"/>
  </cols>
  <sheetData>
    <row r="1" spans="1:9" ht="12.75" customHeight="1">
      <c r="A1" s="846" t="s">
        <v>827</v>
      </c>
      <c r="B1" s="846"/>
      <c r="C1" s="846"/>
      <c r="D1" s="846"/>
      <c r="E1" s="846"/>
      <c r="F1" s="846"/>
      <c r="G1" s="846"/>
      <c r="H1" s="87"/>
      <c r="I1" s="87"/>
    </row>
    <row r="2" spans="1:9" ht="12.75">
      <c r="A2" s="846"/>
      <c r="B2" s="846"/>
      <c r="C2" s="846"/>
      <c r="D2" s="846"/>
      <c r="E2" s="846"/>
      <c r="F2" s="846"/>
      <c r="G2" s="846"/>
      <c r="H2" s="87"/>
      <c r="I2" s="87"/>
    </row>
    <row r="3" spans="1:9" ht="12.75">
      <c r="A3" s="89" t="s">
        <v>215</v>
      </c>
      <c r="B3" s="90" t="str">
        <f>clues</f>
        <v>CLUES200</v>
      </c>
      <c r="C3" s="90"/>
      <c r="D3" s="90"/>
      <c r="E3" s="90"/>
      <c r="F3" s="90"/>
      <c r="G3" s="89"/>
      <c r="H3" s="89"/>
      <c r="I3" s="91"/>
    </row>
    <row r="4" spans="1:9" ht="12.75">
      <c r="A4" s="89" t="s">
        <v>780</v>
      </c>
      <c r="B4" s="89"/>
      <c r="C4" s="89"/>
      <c r="D4" s="90" t="str">
        <f>unidad</f>
        <v>UNIDAD 200</v>
      </c>
      <c r="E4" s="90"/>
      <c r="F4" s="90"/>
      <c r="G4" s="90"/>
      <c r="H4" s="90"/>
      <c r="I4" s="92" t="s">
        <v>2725</v>
      </c>
    </row>
    <row r="5" spans="1:9" ht="12.75">
      <c r="A5" s="93" t="s">
        <v>779</v>
      </c>
      <c r="B5" s="90">
        <f>mes</f>
        <v>0</v>
      </c>
      <c r="C5" s="90"/>
      <c r="D5" s="90"/>
      <c r="E5" s="89"/>
      <c r="F5" s="89"/>
      <c r="G5" s="89"/>
      <c r="H5" s="93" t="s">
        <v>0</v>
      </c>
      <c r="I5" s="94">
        <f>anno</f>
        <v>2023</v>
      </c>
    </row>
    <row r="6" ht="13.5" thickBot="1"/>
    <row r="7" spans="1:9" ht="13.5" thickBot="1">
      <c r="A7" s="847" t="s">
        <v>7</v>
      </c>
      <c r="B7" s="848"/>
      <c r="C7" s="848"/>
      <c r="D7" s="848"/>
      <c r="E7" s="848"/>
      <c r="F7" s="848"/>
      <c r="G7" s="849"/>
      <c r="H7" s="96" t="s">
        <v>521</v>
      </c>
      <c r="I7" s="97" t="s">
        <v>1</v>
      </c>
    </row>
    <row r="8" spans="1:9" ht="13.5" thickBot="1">
      <c r="A8" s="1108" t="s">
        <v>535</v>
      </c>
      <c r="B8" s="1109"/>
      <c r="C8" s="1109"/>
      <c r="D8" s="1110"/>
      <c r="E8" s="99" t="s">
        <v>30</v>
      </c>
      <c r="F8" s="1111" t="s">
        <v>32</v>
      </c>
      <c r="G8" s="1112"/>
      <c r="H8" s="566" t="s">
        <v>31</v>
      </c>
      <c r="I8" s="42"/>
    </row>
    <row r="9" spans="1:9" ht="13.5" thickBot="1">
      <c r="A9" s="1100" t="s">
        <v>1936</v>
      </c>
      <c r="B9" s="1101"/>
      <c r="C9" s="1101"/>
      <c r="D9" s="1101"/>
      <c r="E9" s="1101"/>
      <c r="F9" s="98" t="s">
        <v>13</v>
      </c>
      <c r="G9" s="95"/>
      <c r="H9" s="567" t="s">
        <v>12</v>
      </c>
      <c r="I9" s="41"/>
    </row>
    <row r="10" spans="1:9" ht="12.75">
      <c r="A10" s="894" t="s">
        <v>595</v>
      </c>
      <c r="B10" s="895"/>
      <c r="C10" s="895"/>
      <c r="D10" s="895"/>
      <c r="E10" s="267" t="s">
        <v>1937</v>
      </c>
      <c r="F10" s="267"/>
      <c r="G10" s="272"/>
      <c r="H10" s="568" t="s">
        <v>49</v>
      </c>
      <c r="I10" s="31"/>
    </row>
    <row r="11" spans="1:9" ht="13.5" thickBot="1">
      <c r="A11" s="897"/>
      <c r="B11" s="898"/>
      <c r="C11" s="898"/>
      <c r="D11" s="898"/>
      <c r="E11" s="316" t="s">
        <v>2732</v>
      </c>
      <c r="F11" s="316"/>
      <c r="G11" s="569"/>
      <c r="H11" s="570" t="s">
        <v>2733</v>
      </c>
      <c r="I11" s="33"/>
    </row>
    <row r="12" spans="1:9" ht="12.75" customHeight="1" thickBot="1">
      <c r="A12" s="894" t="s">
        <v>35</v>
      </c>
      <c r="B12" s="1077"/>
      <c r="C12" s="765" t="s">
        <v>536</v>
      </c>
      <c r="D12" s="737"/>
      <c r="E12" s="740"/>
      <c r="F12" s="147" t="s">
        <v>829</v>
      </c>
      <c r="G12" s="271"/>
      <c r="H12" s="539" t="s">
        <v>828</v>
      </c>
      <c r="I12" s="34"/>
    </row>
    <row r="13" spans="1:9" ht="12.75">
      <c r="A13" s="896"/>
      <c r="B13" s="1078"/>
      <c r="C13" s="765" t="s">
        <v>830</v>
      </c>
      <c r="D13" s="738"/>
      <c r="E13" s="1102" t="s">
        <v>829</v>
      </c>
      <c r="F13" s="1103"/>
      <c r="G13" s="102" t="s">
        <v>832</v>
      </c>
      <c r="H13" s="542" t="s">
        <v>831</v>
      </c>
      <c r="I13" s="31"/>
    </row>
    <row r="14" spans="1:9" ht="12.75">
      <c r="A14" s="896"/>
      <c r="B14" s="1078"/>
      <c r="C14" s="766"/>
      <c r="D14" s="740"/>
      <c r="E14" s="1104"/>
      <c r="F14" s="1105"/>
      <c r="G14" s="103" t="s">
        <v>834</v>
      </c>
      <c r="H14" s="540" t="s">
        <v>833</v>
      </c>
      <c r="I14" s="38"/>
    </row>
    <row r="15" spans="1:9" ht="13.5" thickBot="1">
      <c r="A15" s="897"/>
      <c r="B15" s="1079"/>
      <c r="C15" s="767"/>
      <c r="D15" s="742"/>
      <c r="E15" s="1106"/>
      <c r="F15" s="1107"/>
      <c r="G15" s="104" t="s">
        <v>836</v>
      </c>
      <c r="H15" s="541" t="s">
        <v>835</v>
      </c>
      <c r="I15" s="33"/>
    </row>
    <row r="16" spans="1:9" ht="12.75" customHeight="1">
      <c r="A16" s="765" t="s">
        <v>838</v>
      </c>
      <c r="B16" s="737"/>
      <c r="C16" s="737"/>
      <c r="D16" s="738"/>
      <c r="E16" s="6" t="s">
        <v>840</v>
      </c>
      <c r="F16" s="1"/>
      <c r="G16" s="105"/>
      <c r="H16" s="329" t="s">
        <v>839</v>
      </c>
      <c r="I16" s="31"/>
    </row>
    <row r="17" spans="1:9" ht="12.75" customHeight="1">
      <c r="A17" s="766"/>
      <c r="B17" s="739"/>
      <c r="C17" s="739"/>
      <c r="D17" s="740"/>
      <c r="E17" s="106" t="s">
        <v>842</v>
      </c>
      <c r="F17" s="107"/>
      <c r="G17" s="108"/>
      <c r="H17" s="330" t="s">
        <v>841</v>
      </c>
      <c r="I17" s="38"/>
    </row>
    <row r="18" spans="1:9" ht="12.75" customHeight="1">
      <c r="A18" s="766"/>
      <c r="B18" s="739"/>
      <c r="C18" s="739"/>
      <c r="D18" s="740"/>
      <c r="E18" s="106" t="s">
        <v>1573</v>
      </c>
      <c r="F18" s="107"/>
      <c r="G18" s="109"/>
      <c r="H18" s="571" t="s">
        <v>1574</v>
      </c>
      <c r="I18" s="32"/>
    </row>
    <row r="19" spans="1:9" ht="12.75" customHeight="1">
      <c r="A19" s="766"/>
      <c r="B19" s="739"/>
      <c r="C19" s="739"/>
      <c r="D19" s="740"/>
      <c r="E19" s="106" t="s">
        <v>1938</v>
      </c>
      <c r="F19" s="107"/>
      <c r="G19" s="109"/>
      <c r="H19" s="571" t="s">
        <v>1572</v>
      </c>
      <c r="I19" s="32"/>
    </row>
    <row r="20" spans="1:9" ht="12.75" customHeight="1">
      <c r="A20" s="766"/>
      <c r="B20" s="739"/>
      <c r="C20" s="739"/>
      <c r="D20" s="740"/>
      <c r="E20" s="106" t="s">
        <v>1575</v>
      </c>
      <c r="F20" s="107"/>
      <c r="G20" s="109"/>
      <c r="H20" s="571" t="s">
        <v>1576</v>
      </c>
      <c r="I20" s="32"/>
    </row>
    <row r="21" spans="1:9" ht="12.75" customHeight="1">
      <c r="A21" s="766"/>
      <c r="B21" s="739"/>
      <c r="C21" s="739"/>
      <c r="D21" s="740"/>
      <c r="E21" s="106" t="s">
        <v>1569</v>
      </c>
      <c r="F21" s="110"/>
      <c r="G21" s="109"/>
      <c r="H21" s="571" t="s">
        <v>1570</v>
      </c>
      <c r="I21" s="32"/>
    </row>
    <row r="22" spans="1:9" ht="13.5" thickBot="1">
      <c r="A22" s="767"/>
      <c r="B22" s="741"/>
      <c r="C22" s="741"/>
      <c r="D22" s="742"/>
      <c r="E22" s="112" t="s">
        <v>2174</v>
      </c>
      <c r="F22" s="113"/>
      <c r="G22" s="114"/>
      <c r="H22" s="572" t="s">
        <v>1571</v>
      </c>
      <c r="I22" s="33"/>
    </row>
    <row r="23" spans="1:9" ht="12.75" customHeight="1">
      <c r="A23" s="752" t="s">
        <v>47</v>
      </c>
      <c r="B23" s="752" t="s">
        <v>537</v>
      </c>
      <c r="C23" s="1034" t="s">
        <v>50</v>
      </c>
      <c r="D23" s="1034" t="s">
        <v>51</v>
      </c>
      <c r="E23" s="720" t="s">
        <v>1577</v>
      </c>
      <c r="F23" s="721"/>
      <c r="G23" s="115" t="s">
        <v>59</v>
      </c>
      <c r="H23" s="555" t="s">
        <v>360</v>
      </c>
      <c r="I23" s="31"/>
    </row>
    <row r="24" spans="1:9" ht="13.5" thickBot="1">
      <c r="A24" s="753"/>
      <c r="B24" s="753"/>
      <c r="C24" s="1035"/>
      <c r="D24" s="1035"/>
      <c r="E24" s="722"/>
      <c r="F24" s="723"/>
      <c r="G24" s="116" t="s">
        <v>1597</v>
      </c>
      <c r="H24" s="554" t="s">
        <v>361</v>
      </c>
      <c r="I24" s="39"/>
    </row>
    <row r="25" spans="1:9" ht="12.75">
      <c r="A25" s="753"/>
      <c r="B25" s="753"/>
      <c r="C25" s="1035"/>
      <c r="D25" s="1035"/>
      <c r="E25" s="720" t="s">
        <v>1578</v>
      </c>
      <c r="F25" s="721"/>
      <c r="G25" s="115" t="s">
        <v>59</v>
      </c>
      <c r="H25" s="334" t="s">
        <v>362</v>
      </c>
      <c r="I25" s="31"/>
    </row>
    <row r="26" spans="1:9" ht="13.5" thickBot="1">
      <c r="A26" s="753"/>
      <c r="B26" s="753"/>
      <c r="C26" s="1035"/>
      <c r="D26" s="1035"/>
      <c r="E26" s="722"/>
      <c r="F26" s="723"/>
      <c r="G26" s="116" t="s">
        <v>1597</v>
      </c>
      <c r="H26" s="554" t="s">
        <v>363</v>
      </c>
      <c r="I26" s="39"/>
    </row>
    <row r="27" spans="1:9" ht="12.75">
      <c r="A27" s="753"/>
      <c r="B27" s="753"/>
      <c r="C27" s="1035"/>
      <c r="D27" s="1035"/>
      <c r="E27" s="721" t="s">
        <v>1579</v>
      </c>
      <c r="F27" s="721"/>
      <c r="G27" s="115" t="s">
        <v>59</v>
      </c>
      <c r="H27" s="573" t="s">
        <v>58</v>
      </c>
      <c r="I27" s="31"/>
    </row>
    <row r="28" spans="1:9" ht="13.5" thickBot="1">
      <c r="A28" s="753"/>
      <c r="B28" s="753"/>
      <c r="C28" s="1035"/>
      <c r="D28" s="1035"/>
      <c r="E28" s="723"/>
      <c r="F28" s="723"/>
      <c r="G28" s="273" t="s">
        <v>1597</v>
      </c>
      <c r="H28" s="334" t="s">
        <v>356</v>
      </c>
      <c r="I28" s="33"/>
    </row>
    <row r="29" spans="1:9" ht="12.75">
      <c r="A29" s="753"/>
      <c r="B29" s="753"/>
      <c r="C29" s="1035"/>
      <c r="D29" s="1035"/>
      <c r="E29" s="721" t="s">
        <v>1939</v>
      </c>
      <c r="F29" s="721"/>
      <c r="G29" s="115" t="s">
        <v>59</v>
      </c>
      <c r="H29" s="555" t="s">
        <v>61</v>
      </c>
      <c r="I29" s="31"/>
    </row>
    <row r="30" spans="1:9" ht="13.5" thickBot="1">
      <c r="A30" s="753"/>
      <c r="B30" s="753"/>
      <c r="C30" s="1035"/>
      <c r="D30" s="1035"/>
      <c r="E30" s="723"/>
      <c r="F30" s="723"/>
      <c r="G30" s="273" t="s">
        <v>1597</v>
      </c>
      <c r="H30" s="334" t="s">
        <v>357</v>
      </c>
      <c r="I30" s="33"/>
    </row>
    <row r="31" spans="1:9" ht="13.5" thickBot="1">
      <c r="A31" s="753"/>
      <c r="B31" s="753"/>
      <c r="C31" s="1035"/>
      <c r="D31" s="1035"/>
      <c r="E31" s="721" t="s">
        <v>1940</v>
      </c>
      <c r="F31" s="721"/>
      <c r="G31" s="118" t="s">
        <v>321</v>
      </c>
      <c r="H31" s="555" t="s">
        <v>358</v>
      </c>
      <c r="I31" s="31"/>
    </row>
    <row r="32" spans="1:9" ht="12.75">
      <c r="A32" s="753"/>
      <c r="B32" s="753"/>
      <c r="C32" s="1035"/>
      <c r="D32" s="1035"/>
      <c r="E32" s="721" t="s">
        <v>1580</v>
      </c>
      <c r="F32" s="721"/>
      <c r="G32" s="115" t="s">
        <v>59</v>
      </c>
      <c r="H32" s="555" t="s">
        <v>1581</v>
      </c>
      <c r="I32" s="31"/>
    </row>
    <row r="33" spans="1:9" ht="13.5" thickBot="1">
      <c r="A33" s="753"/>
      <c r="B33" s="753"/>
      <c r="C33" s="1035"/>
      <c r="D33" s="1035"/>
      <c r="E33" s="723"/>
      <c r="F33" s="723"/>
      <c r="G33" s="273" t="s">
        <v>1597</v>
      </c>
      <c r="H33" s="334" t="s">
        <v>1582</v>
      </c>
      <c r="I33" s="33"/>
    </row>
    <row r="34" spans="1:9" ht="12.75">
      <c r="A34" s="753"/>
      <c r="B34" s="753"/>
      <c r="C34" s="1035"/>
      <c r="D34" s="1035"/>
      <c r="E34" s="721" t="s">
        <v>1583</v>
      </c>
      <c r="F34" s="721"/>
      <c r="G34" s="115" t="s">
        <v>59</v>
      </c>
      <c r="H34" s="555" t="s">
        <v>66</v>
      </c>
      <c r="I34" s="31"/>
    </row>
    <row r="35" spans="1:9" ht="13.5" thickBot="1">
      <c r="A35" s="753"/>
      <c r="B35" s="753"/>
      <c r="C35" s="1035"/>
      <c r="D35" s="1035"/>
      <c r="E35" s="761"/>
      <c r="F35" s="761"/>
      <c r="G35" s="273" t="s">
        <v>1597</v>
      </c>
      <c r="H35" s="333" t="s">
        <v>359</v>
      </c>
      <c r="I35" s="32"/>
    </row>
    <row r="36" spans="1:9" ht="12.75">
      <c r="A36" s="753"/>
      <c r="B36" s="753"/>
      <c r="C36" s="1035"/>
      <c r="D36" s="765" t="s">
        <v>201</v>
      </c>
      <c r="E36" s="738"/>
      <c r="F36" s="100" t="s">
        <v>52</v>
      </c>
      <c r="G36" s="119"/>
      <c r="H36" s="555" t="s">
        <v>56</v>
      </c>
      <c r="I36" s="31"/>
    </row>
    <row r="37" spans="1:9" ht="12.75">
      <c r="A37" s="753"/>
      <c r="B37" s="753"/>
      <c r="C37" s="1035"/>
      <c r="D37" s="766"/>
      <c r="E37" s="740"/>
      <c r="F37" s="120" t="s">
        <v>1917</v>
      </c>
      <c r="G37" s="121"/>
      <c r="H37" s="553" t="s">
        <v>60</v>
      </c>
      <c r="I37" s="38"/>
    </row>
    <row r="38" spans="1:9" ht="12.75">
      <c r="A38" s="753"/>
      <c r="B38" s="753"/>
      <c r="C38" s="1035"/>
      <c r="D38" s="766"/>
      <c r="E38" s="740"/>
      <c r="F38" s="120" t="s">
        <v>1941</v>
      </c>
      <c r="G38" s="121"/>
      <c r="H38" s="553" t="s">
        <v>62</v>
      </c>
      <c r="I38" s="38"/>
    </row>
    <row r="39" spans="1:9" ht="12.75">
      <c r="A39" s="753"/>
      <c r="B39" s="753"/>
      <c r="C39" s="1035"/>
      <c r="D39" s="766"/>
      <c r="E39" s="740"/>
      <c r="F39" s="120" t="s">
        <v>2173</v>
      </c>
      <c r="G39" s="121"/>
      <c r="H39" s="553" t="s">
        <v>63</v>
      </c>
      <c r="I39" s="38"/>
    </row>
    <row r="40" spans="1:9" ht="12.75">
      <c r="A40" s="753"/>
      <c r="B40" s="753"/>
      <c r="C40" s="1035"/>
      <c r="D40" s="766"/>
      <c r="E40" s="740"/>
      <c r="F40" s="120" t="s">
        <v>54</v>
      </c>
      <c r="G40" s="121"/>
      <c r="H40" s="553" t="s">
        <v>64</v>
      </c>
      <c r="I40" s="38"/>
    </row>
    <row r="41" spans="1:9" ht="12.75">
      <c r="A41" s="753"/>
      <c r="B41" s="753"/>
      <c r="C41" s="1035"/>
      <c r="D41" s="766"/>
      <c r="E41" s="740"/>
      <c r="F41" s="120" t="s">
        <v>55</v>
      </c>
      <c r="G41" s="121"/>
      <c r="H41" s="553" t="s">
        <v>67</v>
      </c>
      <c r="I41" s="38"/>
    </row>
    <row r="42" spans="1:9" ht="13.5" thickBot="1">
      <c r="A42" s="753"/>
      <c r="B42" s="753"/>
      <c r="C42" s="1035"/>
      <c r="D42" s="766"/>
      <c r="E42" s="740"/>
      <c r="F42" s="122" t="s">
        <v>1584</v>
      </c>
      <c r="G42" s="123"/>
      <c r="H42" s="554" t="s">
        <v>65</v>
      </c>
      <c r="I42" s="33"/>
    </row>
    <row r="43" spans="1:9" ht="12.75" customHeight="1">
      <c r="A43" s="753"/>
      <c r="B43" s="753"/>
      <c r="C43" s="765" t="s">
        <v>1942</v>
      </c>
      <c r="D43" s="737"/>
      <c r="E43" s="737"/>
      <c r="F43" s="738"/>
      <c r="G43" s="115" t="s">
        <v>732</v>
      </c>
      <c r="H43" s="555" t="s">
        <v>729</v>
      </c>
      <c r="I43" s="31"/>
    </row>
    <row r="44" spans="1:9" ht="12.75">
      <c r="A44" s="753"/>
      <c r="B44" s="753"/>
      <c r="C44" s="766"/>
      <c r="D44" s="739"/>
      <c r="E44" s="739"/>
      <c r="F44" s="740"/>
      <c r="G44" s="117" t="s">
        <v>733</v>
      </c>
      <c r="H44" s="553" t="s">
        <v>730</v>
      </c>
      <c r="I44" s="38"/>
    </row>
    <row r="45" spans="1:9" ht="13.5" thickBot="1">
      <c r="A45" s="753"/>
      <c r="B45" s="753"/>
      <c r="C45" s="767"/>
      <c r="D45" s="741"/>
      <c r="E45" s="741"/>
      <c r="F45" s="742"/>
      <c r="G45" s="116" t="s">
        <v>734</v>
      </c>
      <c r="H45" s="554" t="s">
        <v>731</v>
      </c>
      <c r="I45" s="33"/>
    </row>
    <row r="46" spans="1:9" ht="13.5" thickBot="1">
      <c r="A46" s="753"/>
      <c r="B46" s="753"/>
      <c r="C46" s="878" t="s">
        <v>201</v>
      </c>
      <c r="D46" s="876"/>
      <c r="E46" s="876"/>
      <c r="F46" s="877"/>
      <c r="G46" s="124" t="s">
        <v>69</v>
      </c>
      <c r="H46" s="574" t="s">
        <v>68</v>
      </c>
      <c r="I46" s="39"/>
    </row>
    <row r="47" spans="1:9" ht="13.5" thickBot="1">
      <c r="A47" s="753"/>
      <c r="B47" s="753"/>
      <c r="C47" s="1034" t="s">
        <v>364</v>
      </c>
      <c r="D47" s="1034" t="s">
        <v>59</v>
      </c>
      <c r="E47" s="111" t="s">
        <v>1585</v>
      </c>
      <c r="F47" s="125" t="s">
        <v>1586</v>
      </c>
      <c r="G47" s="126"/>
      <c r="H47" s="333" t="s">
        <v>1587</v>
      </c>
      <c r="I47" s="43"/>
    </row>
    <row r="48" spans="1:9" ht="12.75">
      <c r="A48" s="753"/>
      <c r="B48" s="753"/>
      <c r="C48" s="1035"/>
      <c r="D48" s="1035"/>
      <c r="E48" s="1113" t="s">
        <v>326</v>
      </c>
      <c r="F48" s="127" t="s">
        <v>322</v>
      </c>
      <c r="G48" s="119"/>
      <c r="H48" s="555" t="s">
        <v>1588</v>
      </c>
      <c r="I48" s="31"/>
    </row>
    <row r="49" spans="1:9" ht="12.75">
      <c r="A49" s="753"/>
      <c r="B49" s="753"/>
      <c r="C49" s="1035"/>
      <c r="D49" s="1035"/>
      <c r="E49" s="1114"/>
      <c r="F49" s="128" t="s">
        <v>1589</v>
      </c>
      <c r="G49" s="121"/>
      <c r="H49" s="553" t="s">
        <v>1590</v>
      </c>
      <c r="I49" s="38"/>
    </row>
    <row r="50" spans="1:9" ht="12.75">
      <c r="A50" s="753"/>
      <c r="B50" s="753"/>
      <c r="C50" s="1035"/>
      <c r="D50" s="1035"/>
      <c r="E50" s="1114"/>
      <c r="F50" s="128" t="s">
        <v>323</v>
      </c>
      <c r="G50" s="121"/>
      <c r="H50" s="553" t="s">
        <v>1591</v>
      </c>
      <c r="I50" s="38"/>
    </row>
    <row r="51" spans="1:9" ht="13.5" thickBot="1">
      <c r="A51" s="753"/>
      <c r="B51" s="753"/>
      <c r="C51" s="1035"/>
      <c r="D51" s="1035"/>
      <c r="E51" s="1115"/>
      <c r="F51" s="129" t="s">
        <v>324</v>
      </c>
      <c r="G51" s="123"/>
      <c r="H51" s="554" t="s">
        <v>1592</v>
      </c>
      <c r="I51" s="33"/>
    </row>
    <row r="52" spans="1:9" ht="12.75">
      <c r="A52" s="753"/>
      <c r="B52" s="753"/>
      <c r="C52" s="1035"/>
      <c r="D52" s="1035"/>
      <c r="E52" s="1113" t="s">
        <v>327</v>
      </c>
      <c r="F52" s="127" t="s">
        <v>322</v>
      </c>
      <c r="G52" s="119"/>
      <c r="H52" s="555" t="s">
        <v>1593</v>
      </c>
      <c r="I52" s="31"/>
    </row>
    <row r="53" spans="1:9" ht="12.75">
      <c r="A53" s="753"/>
      <c r="B53" s="753"/>
      <c r="C53" s="1035"/>
      <c r="D53" s="1035"/>
      <c r="E53" s="1114"/>
      <c r="F53" s="128" t="s">
        <v>1589</v>
      </c>
      <c r="G53" s="121"/>
      <c r="H53" s="553" t="s">
        <v>1594</v>
      </c>
      <c r="I53" s="38"/>
    </row>
    <row r="54" spans="1:9" ht="12.75">
      <c r="A54" s="753"/>
      <c r="B54" s="753"/>
      <c r="C54" s="1035"/>
      <c r="D54" s="1035"/>
      <c r="E54" s="1114"/>
      <c r="F54" s="128" t="s">
        <v>323</v>
      </c>
      <c r="G54" s="121"/>
      <c r="H54" s="553" t="s">
        <v>1595</v>
      </c>
      <c r="I54" s="38"/>
    </row>
    <row r="55" spans="1:9" ht="13.5" customHeight="1" thickBot="1">
      <c r="A55" s="753"/>
      <c r="B55" s="753"/>
      <c r="C55" s="1035"/>
      <c r="D55" s="1036"/>
      <c r="E55" s="1115"/>
      <c r="F55" s="129" t="s">
        <v>324</v>
      </c>
      <c r="G55" s="123"/>
      <c r="H55" s="554" t="s">
        <v>1596</v>
      </c>
      <c r="I55" s="33"/>
    </row>
    <row r="56" spans="1:9" ht="13.5" customHeight="1" thickBot="1">
      <c r="A56" s="753"/>
      <c r="B56" s="753"/>
      <c r="C56" s="1035"/>
      <c r="D56" s="1034" t="s">
        <v>1597</v>
      </c>
      <c r="E56" s="130" t="s">
        <v>325</v>
      </c>
      <c r="F56" s="131" t="s">
        <v>1586</v>
      </c>
      <c r="G56" s="132"/>
      <c r="H56" s="333" t="s">
        <v>1598</v>
      </c>
      <c r="I56" s="43"/>
    </row>
    <row r="57" spans="1:9" ht="12.75">
      <c r="A57" s="753"/>
      <c r="B57" s="753"/>
      <c r="C57" s="1035"/>
      <c r="D57" s="1035"/>
      <c r="E57" s="1113" t="s">
        <v>326</v>
      </c>
      <c r="F57" s="127" t="s">
        <v>322</v>
      </c>
      <c r="G57" s="101"/>
      <c r="H57" s="555" t="s">
        <v>1599</v>
      </c>
      <c r="I57" s="31"/>
    </row>
    <row r="58" spans="1:9" ht="12.75">
      <c r="A58" s="753"/>
      <c r="B58" s="753"/>
      <c r="C58" s="1035"/>
      <c r="D58" s="1035"/>
      <c r="E58" s="1114"/>
      <c r="F58" s="128" t="s">
        <v>1589</v>
      </c>
      <c r="G58" s="133"/>
      <c r="H58" s="553" t="s">
        <v>1600</v>
      </c>
      <c r="I58" s="38"/>
    </row>
    <row r="59" spans="1:9" ht="12.75">
      <c r="A59" s="753"/>
      <c r="B59" s="753"/>
      <c r="C59" s="1035"/>
      <c r="D59" s="1035"/>
      <c r="E59" s="1114"/>
      <c r="F59" s="128" t="s">
        <v>323</v>
      </c>
      <c r="G59" s="133"/>
      <c r="H59" s="553" t="s">
        <v>1601</v>
      </c>
      <c r="I59" s="38"/>
    </row>
    <row r="60" spans="1:9" ht="13.5" thickBot="1">
      <c r="A60" s="753"/>
      <c r="B60" s="753"/>
      <c r="C60" s="1035"/>
      <c r="D60" s="1035"/>
      <c r="E60" s="1115"/>
      <c r="F60" s="129" t="s">
        <v>324</v>
      </c>
      <c r="G60" s="134"/>
      <c r="H60" s="554" t="s">
        <v>1602</v>
      </c>
      <c r="I60" s="33"/>
    </row>
    <row r="61" spans="1:9" ht="12.75">
      <c r="A61" s="753"/>
      <c r="B61" s="753"/>
      <c r="C61" s="1035"/>
      <c r="D61" s="1035"/>
      <c r="E61" s="1113" t="s">
        <v>327</v>
      </c>
      <c r="F61" s="127" t="s">
        <v>322</v>
      </c>
      <c r="G61" s="101"/>
      <c r="H61" s="555" t="s">
        <v>1603</v>
      </c>
      <c r="I61" s="31"/>
    </row>
    <row r="62" spans="1:9" ht="12.75">
      <c r="A62" s="753"/>
      <c r="B62" s="753"/>
      <c r="C62" s="1035"/>
      <c r="D62" s="1035"/>
      <c r="E62" s="1114"/>
      <c r="F62" s="128" t="s">
        <v>1589</v>
      </c>
      <c r="G62" s="133"/>
      <c r="H62" s="553" t="s">
        <v>1604</v>
      </c>
      <c r="I62" s="38"/>
    </row>
    <row r="63" spans="1:9" ht="12.75">
      <c r="A63" s="753"/>
      <c r="B63" s="753"/>
      <c r="C63" s="1035"/>
      <c r="D63" s="1035"/>
      <c r="E63" s="1114"/>
      <c r="F63" s="128" t="s">
        <v>323</v>
      </c>
      <c r="G63" s="133"/>
      <c r="H63" s="553" t="s">
        <v>1605</v>
      </c>
      <c r="I63" s="38"/>
    </row>
    <row r="64" spans="1:9" ht="13.5" thickBot="1">
      <c r="A64" s="754"/>
      <c r="B64" s="754"/>
      <c r="C64" s="1036"/>
      <c r="D64" s="1036"/>
      <c r="E64" s="1115"/>
      <c r="F64" s="129" t="s">
        <v>324</v>
      </c>
      <c r="G64" s="134"/>
      <c r="H64" s="554" t="s">
        <v>1606</v>
      </c>
      <c r="I64" s="33"/>
    </row>
    <row r="65" spans="1:9" ht="12.75" customHeight="1">
      <c r="A65" s="786" t="s">
        <v>70</v>
      </c>
      <c r="B65" s="752" t="s">
        <v>14</v>
      </c>
      <c r="C65" s="786" t="s">
        <v>538</v>
      </c>
      <c r="D65" s="966"/>
      <c r="E65" s="807" t="s">
        <v>72</v>
      </c>
      <c r="F65" s="80" t="s">
        <v>15</v>
      </c>
      <c r="G65" s="7"/>
      <c r="H65" s="413" t="s">
        <v>73</v>
      </c>
      <c r="I65" s="31"/>
    </row>
    <row r="66" spans="1:9" ht="12.75">
      <c r="A66" s="787"/>
      <c r="B66" s="753"/>
      <c r="C66" s="787"/>
      <c r="D66" s="967"/>
      <c r="E66" s="808"/>
      <c r="F66" s="81" t="s">
        <v>16</v>
      </c>
      <c r="G66" s="8"/>
      <c r="H66" s="414" t="s">
        <v>76</v>
      </c>
      <c r="I66" s="38"/>
    </row>
    <row r="67" spans="1:9" ht="12.75">
      <c r="A67" s="787"/>
      <c r="B67" s="753"/>
      <c r="C67" s="787"/>
      <c r="D67" s="967"/>
      <c r="E67" s="808"/>
      <c r="F67" s="81" t="s">
        <v>17</v>
      </c>
      <c r="G67" s="8"/>
      <c r="H67" s="414" t="s">
        <v>79</v>
      </c>
      <c r="I67" s="38"/>
    </row>
    <row r="68" spans="1:9" ht="12.75">
      <c r="A68" s="787"/>
      <c r="B68" s="753"/>
      <c r="C68" s="787"/>
      <c r="D68" s="967"/>
      <c r="E68" s="808"/>
      <c r="F68" s="81" t="s">
        <v>2411</v>
      </c>
      <c r="G68" s="8"/>
      <c r="H68" s="414" t="s">
        <v>2412</v>
      </c>
      <c r="I68" s="38"/>
    </row>
    <row r="69" spans="1:9" ht="12.75">
      <c r="A69" s="787"/>
      <c r="B69" s="753"/>
      <c r="C69" s="787"/>
      <c r="D69" s="967"/>
      <c r="E69" s="808"/>
      <c r="F69" s="81" t="s">
        <v>18</v>
      </c>
      <c r="G69" s="8"/>
      <c r="H69" s="414" t="s">
        <v>81</v>
      </c>
      <c r="I69" s="38"/>
    </row>
    <row r="70" spans="1:9" ht="12.75">
      <c r="A70" s="787"/>
      <c r="B70" s="753"/>
      <c r="C70" s="787"/>
      <c r="D70" s="967"/>
      <c r="E70" s="808"/>
      <c r="F70" s="120" t="s">
        <v>24</v>
      </c>
      <c r="G70" s="133"/>
      <c r="H70" s="414" t="s">
        <v>92</v>
      </c>
      <c r="I70" s="38"/>
    </row>
    <row r="71" spans="1:9" ht="12.75">
      <c r="A71" s="787"/>
      <c r="B71" s="753"/>
      <c r="C71" s="787"/>
      <c r="D71" s="967"/>
      <c r="E71" s="808"/>
      <c r="F71" s="81" t="s">
        <v>19</v>
      </c>
      <c r="G71" s="8"/>
      <c r="H71" s="414" t="s">
        <v>83</v>
      </c>
      <c r="I71" s="38"/>
    </row>
    <row r="72" spans="1:9" ht="12.75">
      <c r="A72" s="787"/>
      <c r="B72" s="753"/>
      <c r="C72" s="787"/>
      <c r="D72" s="967"/>
      <c r="E72" s="808"/>
      <c r="F72" s="120" t="s">
        <v>23</v>
      </c>
      <c r="G72" s="133"/>
      <c r="H72" s="414" t="s">
        <v>90</v>
      </c>
      <c r="I72" s="38"/>
    </row>
    <row r="73" spans="1:9" ht="12.75">
      <c r="A73" s="787"/>
      <c r="B73" s="753"/>
      <c r="C73" s="787"/>
      <c r="D73" s="967"/>
      <c r="E73" s="808"/>
      <c r="F73" s="120" t="s">
        <v>20</v>
      </c>
      <c r="G73" s="133"/>
      <c r="H73" s="414" t="s">
        <v>86</v>
      </c>
      <c r="I73" s="38"/>
    </row>
    <row r="74" spans="1:9" ht="12.75">
      <c r="A74" s="787"/>
      <c r="B74" s="753"/>
      <c r="C74" s="787"/>
      <c r="D74" s="967"/>
      <c r="E74" s="808"/>
      <c r="F74" s="81" t="s">
        <v>311</v>
      </c>
      <c r="G74" s="8"/>
      <c r="H74" s="414" t="s">
        <v>344</v>
      </c>
      <c r="I74" s="38"/>
    </row>
    <row r="75" spans="1:9" ht="12.75">
      <c r="A75" s="787"/>
      <c r="B75" s="753"/>
      <c r="C75" s="787"/>
      <c r="D75" s="967"/>
      <c r="E75" s="808"/>
      <c r="F75" s="81" t="s">
        <v>21</v>
      </c>
      <c r="G75" s="8"/>
      <c r="H75" s="414" t="s">
        <v>88</v>
      </c>
      <c r="I75" s="38"/>
    </row>
    <row r="76" spans="1:9" ht="13.5" thickBot="1">
      <c r="A76" s="787"/>
      <c r="B76" s="753"/>
      <c r="C76" s="787"/>
      <c r="D76" s="967"/>
      <c r="E76" s="809"/>
      <c r="F76" s="135" t="s">
        <v>22</v>
      </c>
      <c r="G76" s="134"/>
      <c r="H76" s="412" t="s">
        <v>95</v>
      </c>
      <c r="I76" s="33"/>
    </row>
    <row r="77" spans="1:9" ht="12.75">
      <c r="A77" s="787"/>
      <c r="B77" s="753"/>
      <c r="C77" s="787"/>
      <c r="D77" s="967"/>
      <c r="E77" s="807" t="s">
        <v>97</v>
      </c>
      <c r="F77" s="80" t="s">
        <v>15</v>
      </c>
      <c r="G77" s="7"/>
      <c r="H77" s="575" t="s">
        <v>98</v>
      </c>
      <c r="I77" s="31"/>
    </row>
    <row r="78" spans="1:9" ht="12.75">
      <c r="A78" s="787"/>
      <c r="B78" s="753"/>
      <c r="C78" s="787"/>
      <c r="D78" s="967"/>
      <c r="E78" s="808"/>
      <c r="F78" s="81" t="s">
        <v>16</v>
      </c>
      <c r="G78" s="8"/>
      <c r="H78" s="540" t="s">
        <v>100</v>
      </c>
      <c r="I78" s="38"/>
    </row>
    <row r="79" spans="1:9" ht="12.75">
      <c r="A79" s="787"/>
      <c r="B79" s="753"/>
      <c r="C79" s="787"/>
      <c r="D79" s="967"/>
      <c r="E79" s="808"/>
      <c r="F79" s="81" t="s">
        <v>17</v>
      </c>
      <c r="G79" s="8"/>
      <c r="H79" s="540" t="s">
        <v>102</v>
      </c>
      <c r="I79" s="38"/>
    </row>
    <row r="80" spans="1:9" ht="12.75">
      <c r="A80" s="787"/>
      <c r="B80" s="753"/>
      <c r="C80" s="787"/>
      <c r="D80" s="967"/>
      <c r="E80" s="808"/>
      <c r="F80" s="1063" t="s">
        <v>2411</v>
      </c>
      <c r="G80" s="1127"/>
      <c r="H80" s="576" t="s">
        <v>2413</v>
      </c>
      <c r="I80" s="38"/>
    </row>
    <row r="81" spans="1:9" ht="12.75">
      <c r="A81" s="787"/>
      <c r="B81" s="753"/>
      <c r="C81" s="787"/>
      <c r="D81" s="967"/>
      <c r="E81" s="808"/>
      <c r="F81" s="81" t="s">
        <v>18</v>
      </c>
      <c r="G81" s="8"/>
      <c r="H81" s="540" t="s">
        <v>105</v>
      </c>
      <c r="I81" s="38"/>
    </row>
    <row r="82" spans="1:9" ht="12.75">
      <c r="A82" s="787"/>
      <c r="B82" s="753"/>
      <c r="C82" s="787"/>
      <c r="D82" s="967"/>
      <c r="E82" s="808"/>
      <c r="F82" s="120" t="s">
        <v>24</v>
      </c>
      <c r="G82" s="133"/>
      <c r="H82" s="540" t="s">
        <v>114</v>
      </c>
      <c r="I82" s="38"/>
    </row>
    <row r="83" spans="1:9" ht="12.75">
      <c r="A83" s="787"/>
      <c r="B83" s="753"/>
      <c r="C83" s="787"/>
      <c r="D83" s="967"/>
      <c r="E83" s="808"/>
      <c r="F83" s="81" t="s">
        <v>19</v>
      </c>
      <c r="G83" s="8"/>
      <c r="H83" s="540" t="s">
        <v>107</v>
      </c>
      <c r="I83" s="38"/>
    </row>
    <row r="84" spans="1:9" ht="12.75">
      <c r="A84" s="787"/>
      <c r="B84" s="753"/>
      <c r="C84" s="787"/>
      <c r="D84" s="967"/>
      <c r="E84" s="808"/>
      <c r="F84" s="120" t="s">
        <v>23</v>
      </c>
      <c r="G84" s="133"/>
      <c r="H84" s="540" t="s">
        <v>113</v>
      </c>
      <c r="I84" s="38"/>
    </row>
    <row r="85" spans="1:9" ht="12.75">
      <c r="A85" s="787"/>
      <c r="B85" s="753"/>
      <c r="C85" s="787"/>
      <c r="D85" s="967"/>
      <c r="E85" s="808"/>
      <c r="F85" s="120" t="s">
        <v>20</v>
      </c>
      <c r="G85" s="133"/>
      <c r="H85" s="540" t="s">
        <v>110</v>
      </c>
      <c r="I85" s="38"/>
    </row>
    <row r="86" spans="1:9" ht="12.75">
      <c r="A86" s="787"/>
      <c r="B86" s="753"/>
      <c r="C86" s="787"/>
      <c r="D86" s="967"/>
      <c r="E86" s="808"/>
      <c r="F86" s="81" t="s">
        <v>311</v>
      </c>
      <c r="G86" s="8"/>
      <c r="H86" s="577" t="s">
        <v>345</v>
      </c>
      <c r="I86" s="38"/>
    </row>
    <row r="87" spans="1:9" ht="12.75">
      <c r="A87" s="787"/>
      <c r="B87" s="753"/>
      <c r="C87" s="787"/>
      <c r="D87" s="967"/>
      <c r="E87" s="808"/>
      <c r="F87" s="81" t="s">
        <v>21</v>
      </c>
      <c r="G87" s="8"/>
      <c r="H87" s="540" t="s">
        <v>112</v>
      </c>
      <c r="I87" s="38"/>
    </row>
    <row r="88" spans="1:9" ht="13.5" thickBot="1">
      <c r="A88" s="787"/>
      <c r="B88" s="753"/>
      <c r="C88" s="787"/>
      <c r="D88" s="967"/>
      <c r="E88" s="809"/>
      <c r="F88" s="135" t="s">
        <v>22</v>
      </c>
      <c r="G88" s="134"/>
      <c r="H88" s="541" t="s">
        <v>115</v>
      </c>
      <c r="I88" s="33"/>
    </row>
    <row r="89" spans="1:9" ht="12.75" customHeight="1">
      <c r="A89" s="787"/>
      <c r="B89" s="753"/>
      <c r="C89" s="786" t="s">
        <v>1943</v>
      </c>
      <c r="D89" s="966"/>
      <c r="E89" s="1116" t="s">
        <v>72</v>
      </c>
      <c r="F89" s="80" t="s">
        <v>15</v>
      </c>
      <c r="G89" s="101"/>
      <c r="H89" s="413" t="s">
        <v>1944</v>
      </c>
      <c r="I89" s="31"/>
    </row>
    <row r="90" spans="1:9" ht="12.75">
      <c r="A90" s="787"/>
      <c r="B90" s="753"/>
      <c r="C90" s="787"/>
      <c r="D90" s="967"/>
      <c r="E90" s="1117"/>
      <c r="F90" s="81" t="s">
        <v>16</v>
      </c>
      <c r="G90" s="133"/>
      <c r="H90" s="414" t="s">
        <v>1945</v>
      </c>
      <c r="I90" s="38"/>
    </row>
    <row r="91" spans="1:9" ht="12.75">
      <c r="A91" s="787"/>
      <c r="B91" s="753"/>
      <c r="C91" s="787"/>
      <c r="D91" s="967"/>
      <c r="E91" s="1117"/>
      <c r="F91" s="81" t="s">
        <v>17</v>
      </c>
      <c r="G91" s="133"/>
      <c r="H91" s="414" t="s">
        <v>1946</v>
      </c>
      <c r="I91" s="38"/>
    </row>
    <row r="92" spans="1:9" ht="12.75">
      <c r="A92" s="787"/>
      <c r="B92" s="753"/>
      <c r="C92" s="787"/>
      <c r="D92" s="967"/>
      <c r="E92" s="1117"/>
      <c r="F92" s="1063" t="s">
        <v>2411</v>
      </c>
      <c r="G92" s="1127"/>
      <c r="H92" s="414" t="s">
        <v>2742</v>
      </c>
      <c r="I92" s="38"/>
    </row>
    <row r="93" spans="1:9" ht="12.75">
      <c r="A93" s="787"/>
      <c r="B93" s="753"/>
      <c r="C93" s="787"/>
      <c r="D93" s="967"/>
      <c r="E93" s="1117"/>
      <c r="F93" s="81" t="s">
        <v>18</v>
      </c>
      <c r="G93" s="133"/>
      <c r="H93" s="414" t="s">
        <v>1947</v>
      </c>
      <c r="I93" s="38"/>
    </row>
    <row r="94" spans="1:9" ht="12.75">
      <c r="A94" s="787"/>
      <c r="B94" s="753"/>
      <c r="C94" s="787"/>
      <c r="D94" s="967"/>
      <c r="E94" s="1117"/>
      <c r="F94" s="120" t="s">
        <v>24</v>
      </c>
      <c r="G94" s="133"/>
      <c r="H94" s="414" t="s">
        <v>1948</v>
      </c>
      <c r="I94" s="38"/>
    </row>
    <row r="95" spans="1:9" ht="12.75">
      <c r="A95" s="787"/>
      <c r="B95" s="753"/>
      <c r="C95" s="787"/>
      <c r="D95" s="967"/>
      <c r="E95" s="1117"/>
      <c r="F95" s="81" t="s">
        <v>19</v>
      </c>
      <c r="G95" s="133"/>
      <c r="H95" s="414" t="s">
        <v>1949</v>
      </c>
      <c r="I95" s="38"/>
    </row>
    <row r="96" spans="1:9" ht="12.75">
      <c r="A96" s="787"/>
      <c r="B96" s="753"/>
      <c r="C96" s="787"/>
      <c r="D96" s="967"/>
      <c r="E96" s="1117"/>
      <c r="F96" s="120" t="s">
        <v>23</v>
      </c>
      <c r="G96" s="133"/>
      <c r="H96" s="414" t="s">
        <v>1950</v>
      </c>
      <c r="I96" s="38"/>
    </row>
    <row r="97" spans="1:9" ht="12.75">
      <c r="A97" s="787"/>
      <c r="B97" s="753"/>
      <c r="C97" s="787"/>
      <c r="D97" s="967"/>
      <c r="E97" s="1117"/>
      <c r="F97" s="120" t="s">
        <v>20</v>
      </c>
      <c r="G97" s="133"/>
      <c r="H97" s="414" t="s">
        <v>1951</v>
      </c>
      <c r="I97" s="38"/>
    </row>
    <row r="98" spans="1:9" ht="12.75">
      <c r="A98" s="787"/>
      <c r="B98" s="753"/>
      <c r="C98" s="787"/>
      <c r="D98" s="967"/>
      <c r="E98" s="1117"/>
      <c r="F98" s="81" t="s">
        <v>311</v>
      </c>
      <c r="G98" s="133"/>
      <c r="H98" s="414" t="s">
        <v>1952</v>
      </c>
      <c r="I98" s="38"/>
    </row>
    <row r="99" spans="1:9" ht="12.75">
      <c r="A99" s="787"/>
      <c r="B99" s="753"/>
      <c r="C99" s="787"/>
      <c r="D99" s="967"/>
      <c r="E99" s="1117"/>
      <c r="F99" s="81" t="s">
        <v>21</v>
      </c>
      <c r="G99" s="133"/>
      <c r="H99" s="414" t="s">
        <v>1953</v>
      </c>
      <c r="I99" s="38"/>
    </row>
    <row r="100" spans="1:9" ht="13.5" thickBot="1">
      <c r="A100" s="787"/>
      <c r="B100" s="753"/>
      <c r="C100" s="787"/>
      <c r="D100" s="967"/>
      <c r="E100" s="1118"/>
      <c r="F100" s="112" t="s">
        <v>22</v>
      </c>
      <c r="G100" s="134"/>
      <c r="H100" s="412" t="s">
        <v>1954</v>
      </c>
      <c r="I100" s="33"/>
    </row>
    <row r="101" spans="1:9" ht="12.75">
      <c r="A101" s="787"/>
      <c r="B101" s="753"/>
      <c r="C101" s="787"/>
      <c r="D101" s="967"/>
      <c r="E101" s="1116" t="s">
        <v>97</v>
      </c>
      <c r="F101" s="80" t="s">
        <v>15</v>
      </c>
      <c r="G101" s="101"/>
      <c r="H101" s="413" t="s">
        <v>1955</v>
      </c>
      <c r="I101" s="31"/>
    </row>
    <row r="102" spans="1:9" ht="12.75">
      <c r="A102" s="787"/>
      <c r="B102" s="753"/>
      <c r="C102" s="787"/>
      <c r="D102" s="967"/>
      <c r="E102" s="1117"/>
      <c r="F102" s="81" t="s">
        <v>16</v>
      </c>
      <c r="G102" s="133"/>
      <c r="H102" s="414" t="s">
        <v>1956</v>
      </c>
      <c r="I102" s="38"/>
    </row>
    <row r="103" spans="1:9" ht="12.75">
      <c r="A103" s="787"/>
      <c r="B103" s="753"/>
      <c r="C103" s="787"/>
      <c r="D103" s="967"/>
      <c r="E103" s="1117"/>
      <c r="F103" s="81" t="s">
        <v>17</v>
      </c>
      <c r="G103" s="133"/>
      <c r="H103" s="414" t="s">
        <v>1957</v>
      </c>
      <c r="I103" s="38"/>
    </row>
    <row r="104" spans="1:9" ht="12.75">
      <c r="A104" s="787"/>
      <c r="B104" s="753"/>
      <c r="C104" s="787"/>
      <c r="D104" s="967"/>
      <c r="E104" s="1117"/>
      <c r="F104" s="81" t="s">
        <v>2411</v>
      </c>
      <c r="G104" s="133"/>
      <c r="H104" s="414" t="s">
        <v>2414</v>
      </c>
      <c r="I104" s="38"/>
    </row>
    <row r="105" spans="1:9" ht="12.75">
      <c r="A105" s="787"/>
      <c r="B105" s="753"/>
      <c r="C105" s="787"/>
      <c r="D105" s="967"/>
      <c r="E105" s="1117"/>
      <c r="F105" s="81" t="s">
        <v>18</v>
      </c>
      <c r="G105" s="133"/>
      <c r="H105" s="414" t="s">
        <v>1958</v>
      </c>
      <c r="I105" s="38"/>
    </row>
    <row r="106" spans="1:9" ht="12.75">
      <c r="A106" s="787"/>
      <c r="B106" s="753"/>
      <c r="C106" s="787"/>
      <c r="D106" s="967"/>
      <c r="E106" s="1117"/>
      <c r="F106" s="120" t="s">
        <v>24</v>
      </c>
      <c r="G106" s="133"/>
      <c r="H106" s="414" t="s">
        <v>1959</v>
      </c>
      <c r="I106" s="38"/>
    </row>
    <row r="107" spans="1:9" ht="12.75">
      <c r="A107" s="787"/>
      <c r="B107" s="753"/>
      <c r="C107" s="787"/>
      <c r="D107" s="967"/>
      <c r="E107" s="1117"/>
      <c r="F107" s="81" t="s">
        <v>19</v>
      </c>
      <c r="G107" s="133"/>
      <c r="H107" s="414" t="s">
        <v>1960</v>
      </c>
      <c r="I107" s="38"/>
    </row>
    <row r="108" spans="1:9" ht="12.75">
      <c r="A108" s="787"/>
      <c r="B108" s="753"/>
      <c r="C108" s="787"/>
      <c r="D108" s="967"/>
      <c r="E108" s="1117"/>
      <c r="F108" s="120" t="s">
        <v>23</v>
      </c>
      <c r="G108" s="133"/>
      <c r="H108" s="414" t="s">
        <v>1961</v>
      </c>
      <c r="I108" s="38"/>
    </row>
    <row r="109" spans="1:9" ht="12.75">
      <c r="A109" s="787"/>
      <c r="B109" s="753"/>
      <c r="C109" s="787"/>
      <c r="D109" s="967"/>
      <c r="E109" s="1117"/>
      <c r="F109" s="120" t="s">
        <v>20</v>
      </c>
      <c r="G109" s="133"/>
      <c r="H109" s="414" t="s">
        <v>1962</v>
      </c>
      <c r="I109" s="38"/>
    </row>
    <row r="110" spans="1:9" ht="12.75">
      <c r="A110" s="787"/>
      <c r="B110" s="753"/>
      <c r="C110" s="787"/>
      <c r="D110" s="967"/>
      <c r="E110" s="1117"/>
      <c r="F110" s="81" t="s">
        <v>311</v>
      </c>
      <c r="G110" s="133"/>
      <c r="H110" s="414" t="s">
        <v>1963</v>
      </c>
      <c r="I110" s="38"/>
    </row>
    <row r="111" spans="1:9" ht="12.75">
      <c r="A111" s="787"/>
      <c r="B111" s="753"/>
      <c r="C111" s="787"/>
      <c r="D111" s="967"/>
      <c r="E111" s="1117"/>
      <c r="F111" s="81" t="s">
        <v>21</v>
      </c>
      <c r="G111" s="133"/>
      <c r="H111" s="414" t="s">
        <v>1964</v>
      </c>
      <c r="I111" s="38"/>
    </row>
    <row r="112" spans="1:9" ht="13.5" thickBot="1">
      <c r="A112" s="787"/>
      <c r="B112" s="753"/>
      <c r="C112" s="788"/>
      <c r="D112" s="968"/>
      <c r="E112" s="1118"/>
      <c r="F112" s="112" t="s">
        <v>22</v>
      </c>
      <c r="G112" s="134"/>
      <c r="H112" s="412" t="s">
        <v>1965</v>
      </c>
      <c r="I112" s="33"/>
    </row>
    <row r="113" spans="1:9" ht="12.75" customHeight="1">
      <c r="A113" s="787"/>
      <c r="B113" s="753"/>
      <c r="C113" s="786" t="s">
        <v>1966</v>
      </c>
      <c r="D113" s="966"/>
      <c r="E113" s="807" t="s">
        <v>72</v>
      </c>
      <c r="F113" s="80" t="s">
        <v>15</v>
      </c>
      <c r="G113" s="101"/>
      <c r="H113" s="413" t="s">
        <v>1967</v>
      </c>
      <c r="I113" s="31"/>
    </row>
    <row r="114" spans="1:9" ht="12.75">
      <c r="A114" s="787"/>
      <c r="B114" s="753"/>
      <c r="C114" s="787"/>
      <c r="D114" s="967"/>
      <c r="E114" s="808"/>
      <c r="F114" s="81" t="s">
        <v>16</v>
      </c>
      <c r="G114" s="133"/>
      <c r="H114" s="414" t="s">
        <v>1968</v>
      </c>
      <c r="I114" s="38"/>
    </row>
    <row r="115" spans="1:9" ht="12.75">
      <c r="A115" s="787"/>
      <c r="B115" s="753"/>
      <c r="C115" s="787"/>
      <c r="D115" s="967"/>
      <c r="E115" s="808"/>
      <c r="F115" s="81" t="s">
        <v>17</v>
      </c>
      <c r="G115" s="133"/>
      <c r="H115" s="414" t="s">
        <v>1969</v>
      </c>
      <c r="I115" s="38"/>
    </row>
    <row r="116" spans="1:9" ht="12.75">
      <c r="A116" s="787"/>
      <c r="B116" s="753"/>
      <c r="C116" s="787"/>
      <c r="D116" s="967"/>
      <c r="E116" s="808"/>
      <c r="F116" s="81" t="s">
        <v>2411</v>
      </c>
      <c r="G116" s="133"/>
      <c r="H116" s="414" t="s">
        <v>2415</v>
      </c>
      <c r="I116" s="38"/>
    </row>
    <row r="117" spans="1:9" ht="12.75">
      <c r="A117" s="787"/>
      <c r="B117" s="753"/>
      <c r="C117" s="787"/>
      <c r="D117" s="967"/>
      <c r="E117" s="808"/>
      <c r="F117" s="81" t="s">
        <v>18</v>
      </c>
      <c r="G117" s="133"/>
      <c r="H117" s="414" t="s">
        <v>1970</v>
      </c>
      <c r="I117" s="38"/>
    </row>
    <row r="118" spans="1:9" ht="12.75">
      <c r="A118" s="787"/>
      <c r="B118" s="753"/>
      <c r="C118" s="787"/>
      <c r="D118" s="967"/>
      <c r="E118" s="808"/>
      <c r="F118" s="81" t="s">
        <v>24</v>
      </c>
      <c r="G118" s="133"/>
      <c r="H118" s="414" t="s">
        <v>1976</v>
      </c>
      <c r="I118" s="38"/>
    </row>
    <row r="119" spans="1:9" ht="12.75">
      <c r="A119" s="787"/>
      <c r="B119" s="753"/>
      <c r="C119" s="787"/>
      <c r="D119" s="967"/>
      <c r="E119" s="808"/>
      <c r="F119" s="120" t="s">
        <v>19</v>
      </c>
      <c r="G119" s="133"/>
      <c r="H119" s="414" t="s">
        <v>1971</v>
      </c>
      <c r="I119" s="38"/>
    </row>
    <row r="120" spans="1:9" ht="12.75">
      <c r="A120" s="787"/>
      <c r="B120" s="753"/>
      <c r="C120" s="787"/>
      <c r="D120" s="967"/>
      <c r="E120" s="808"/>
      <c r="F120" s="81" t="s">
        <v>23</v>
      </c>
      <c r="G120" s="133"/>
      <c r="H120" s="414" t="s">
        <v>1975</v>
      </c>
      <c r="I120" s="38"/>
    </row>
    <row r="121" spans="1:9" ht="12.75">
      <c r="A121" s="787"/>
      <c r="B121" s="753"/>
      <c r="C121" s="787"/>
      <c r="D121" s="967"/>
      <c r="E121" s="808"/>
      <c r="F121" s="81" t="s">
        <v>20</v>
      </c>
      <c r="G121" s="133"/>
      <c r="H121" s="414" t="s">
        <v>1972</v>
      </c>
      <c r="I121" s="38"/>
    </row>
    <row r="122" spans="1:9" ht="12.75">
      <c r="A122" s="787"/>
      <c r="B122" s="753"/>
      <c r="C122" s="787"/>
      <c r="D122" s="967"/>
      <c r="E122" s="808"/>
      <c r="F122" s="120" t="s">
        <v>311</v>
      </c>
      <c r="G122" s="133"/>
      <c r="H122" s="414" t="s">
        <v>1973</v>
      </c>
      <c r="I122" s="38"/>
    </row>
    <row r="123" spans="1:9" ht="12.75">
      <c r="A123" s="787"/>
      <c r="B123" s="753"/>
      <c r="C123" s="787"/>
      <c r="D123" s="967"/>
      <c r="E123" s="808"/>
      <c r="F123" s="120" t="s">
        <v>21</v>
      </c>
      <c r="G123" s="133"/>
      <c r="H123" s="414" t="s">
        <v>1974</v>
      </c>
      <c r="I123" s="38"/>
    </row>
    <row r="124" spans="1:9" ht="13.5" thickBot="1">
      <c r="A124" s="787"/>
      <c r="B124" s="753"/>
      <c r="C124" s="787"/>
      <c r="D124" s="967"/>
      <c r="E124" s="809"/>
      <c r="F124" s="112" t="s">
        <v>22</v>
      </c>
      <c r="G124" s="134"/>
      <c r="H124" s="412" t="s">
        <v>1977</v>
      </c>
      <c r="I124" s="33"/>
    </row>
    <row r="125" spans="1:9" ht="12.75">
      <c r="A125" s="787"/>
      <c r="B125" s="753"/>
      <c r="C125" s="787"/>
      <c r="D125" s="967"/>
      <c r="E125" s="807" t="s">
        <v>97</v>
      </c>
      <c r="F125" s="80" t="s">
        <v>15</v>
      </c>
      <c r="G125" s="101"/>
      <c r="H125" s="413" t="s">
        <v>1978</v>
      </c>
      <c r="I125" s="31"/>
    </row>
    <row r="126" spans="1:9" ht="12.75">
      <c r="A126" s="787"/>
      <c r="B126" s="753"/>
      <c r="C126" s="787"/>
      <c r="D126" s="967"/>
      <c r="E126" s="808"/>
      <c r="F126" s="81" t="s">
        <v>16</v>
      </c>
      <c r="G126" s="133"/>
      <c r="H126" s="414" t="s">
        <v>1979</v>
      </c>
      <c r="I126" s="38"/>
    </row>
    <row r="127" spans="1:9" ht="12.75">
      <c r="A127" s="787"/>
      <c r="B127" s="753"/>
      <c r="C127" s="787"/>
      <c r="D127" s="967"/>
      <c r="E127" s="808"/>
      <c r="F127" s="81" t="s">
        <v>17</v>
      </c>
      <c r="G127" s="133"/>
      <c r="H127" s="414" t="s">
        <v>1980</v>
      </c>
      <c r="I127" s="38"/>
    </row>
    <row r="128" spans="1:9" ht="12.75">
      <c r="A128" s="787"/>
      <c r="B128" s="753"/>
      <c r="C128" s="787"/>
      <c r="D128" s="967"/>
      <c r="E128" s="808"/>
      <c r="F128" s="81" t="s">
        <v>2411</v>
      </c>
      <c r="G128" s="133"/>
      <c r="H128" s="414" t="s">
        <v>2416</v>
      </c>
      <c r="I128" s="38"/>
    </row>
    <row r="129" spans="1:9" ht="12.75">
      <c r="A129" s="787"/>
      <c r="B129" s="753"/>
      <c r="C129" s="787"/>
      <c r="D129" s="967"/>
      <c r="E129" s="808"/>
      <c r="F129" s="81" t="s">
        <v>18</v>
      </c>
      <c r="G129" s="133"/>
      <c r="H129" s="414" t="s">
        <v>1981</v>
      </c>
      <c r="I129" s="38"/>
    </row>
    <row r="130" spans="1:9" ht="12.75">
      <c r="A130" s="787"/>
      <c r="B130" s="753"/>
      <c r="C130" s="787"/>
      <c r="D130" s="967"/>
      <c r="E130" s="808"/>
      <c r="F130" s="81" t="s">
        <v>24</v>
      </c>
      <c r="G130" s="133"/>
      <c r="H130" s="414" t="s">
        <v>1987</v>
      </c>
      <c r="I130" s="38"/>
    </row>
    <row r="131" spans="1:9" ht="12.75">
      <c r="A131" s="787"/>
      <c r="B131" s="753"/>
      <c r="C131" s="787"/>
      <c r="D131" s="967"/>
      <c r="E131" s="808"/>
      <c r="F131" s="120" t="s">
        <v>19</v>
      </c>
      <c r="G131" s="133"/>
      <c r="H131" s="414" t="s">
        <v>1982</v>
      </c>
      <c r="I131" s="38"/>
    </row>
    <row r="132" spans="1:9" ht="12.75">
      <c r="A132" s="787"/>
      <c r="B132" s="753"/>
      <c r="C132" s="787"/>
      <c r="D132" s="967"/>
      <c r="E132" s="808"/>
      <c r="F132" s="81" t="s">
        <v>23</v>
      </c>
      <c r="G132" s="133"/>
      <c r="H132" s="414" t="s">
        <v>1986</v>
      </c>
      <c r="I132" s="38"/>
    </row>
    <row r="133" spans="1:9" ht="12.75">
      <c r="A133" s="787"/>
      <c r="B133" s="753"/>
      <c r="C133" s="787"/>
      <c r="D133" s="967"/>
      <c r="E133" s="808"/>
      <c r="F133" s="81" t="s">
        <v>20</v>
      </c>
      <c r="G133" s="133"/>
      <c r="H133" s="414" t="s">
        <v>1983</v>
      </c>
      <c r="I133" s="38"/>
    </row>
    <row r="134" spans="1:9" ht="12.75">
      <c r="A134" s="787"/>
      <c r="B134" s="753"/>
      <c r="C134" s="787"/>
      <c r="D134" s="967"/>
      <c r="E134" s="808"/>
      <c r="F134" s="120" t="s">
        <v>311</v>
      </c>
      <c r="G134" s="133"/>
      <c r="H134" s="414" t="s">
        <v>1984</v>
      </c>
      <c r="I134" s="38"/>
    </row>
    <row r="135" spans="1:9" ht="12.75">
      <c r="A135" s="787"/>
      <c r="B135" s="753"/>
      <c r="C135" s="787"/>
      <c r="D135" s="967"/>
      <c r="E135" s="808"/>
      <c r="F135" s="120" t="s">
        <v>21</v>
      </c>
      <c r="G135" s="133"/>
      <c r="H135" s="414" t="s">
        <v>1985</v>
      </c>
      <c r="I135" s="38"/>
    </row>
    <row r="136" spans="1:9" ht="13.5" thickBot="1">
      <c r="A136" s="787"/>
      <c r="B136" s="753"/>
      <c r="C136" s="788"/>
      <c r="D136" s="968"/>
      <c r="E136" s="809"/>
      <c r="F136" s="112" t="s">
        <v>22</v>
      </c>
      <c r="G136" s="134"/>
      <c r="H136" s="412" t="s">
        <v>1988</v>
      </c>
      <c r="I136" s="33"/>
    </row>
    <row r="137" spans="1:9" ht="12.75" customHeight="1">
      <c r="A137" s="787"/>
      <c r="B137" s="753"/>
      <c r="C137" s="786" t="s">
        <v>1989</v>
      </c>
      <c r="D137" s="966"/>
      <c r="E137" s="807" t="s">
        <v>72</v>
      </c>
      <c r="F137" s="80" t="s">
        <v>15</v>
      </c>
      <c r="G137" s="101"/>
      <c r="H137" s="413" t="s">
        <v>1990</v>
      </c>
      <c r="I137" s="31"/>
    </row>
    <row r="138" spans="1:9" ht="12.75">
      <c r="A138" s="787"/>
      <c r="B138" s="753"/>
      <c r="C138" s="787"/>
      <c r="D138" s="967"/>
      <c r="E138" s="808"/>
      <c r="F138" s="81" t="s">
        <v>16</v>
      </c>
      <c r="G138" s="133"/>
      <c r="H138" s="414" t="s">
        <v>1991</v>
      </c>
      <c r="I138" s="38"/>
    </row>
    <row r="139" spans="1:9" ht="12.75">
      <c r="A139" s="787"/>
      <c r="B139" s="753"/>
      <c r="C139" s="787"/>
      <c r="D139" s="967"/>
      <c r="E139" s="808"/>
      <c r="F139" s="81" t="s">
        <v>17</v>
      </c>
      <c r="G139" s="133"/>
      <c r="H139" s="414" t="s">
        <v>1992</v>
      </c>
      <c r="I139" s="38"/>
    </row>
    <row r="140" spans="1:9" ht="12.75">
      <c r="A140" s="787"/>
      <c r="B140" s="753"/>
      <c r="C140" s="787"/>
      <c r="D140" s="967"/>
      <c r="E140" s="808"/>
      <c r="F140" s="81" t="s">
        <v>2411</v>
      </c>
      <c r="G140" s="133"/>
      <c r="H140" s="414" t="s">
        <v>2417</v>
      </c>
      <c r="I140" s="38"/>
    </row>
    <row r="141" spans="1:9" ht="12.75">
      <c r="A141" s="787"/>
      <c r="B141" s="753"/>
      <c r="C141" s="787"/>
      <c r="D141" s="967"/>
      <c r="E141" s="808"/>
      <c r="F141" s="81" t="s">
        <v>18</v>
      </c>
      <c r="G141" s="133"/>
      <c r="H141" s="414" t="s">
        <v>1993</v>
      </c>
      <c r="I141" s="38"/>
    </row>
    <row r="142" spans="1:9" ht="12.75">
      <c r="A142" s="787"/>
      <c r="B142" s="753"/>
      <c r="C142" s="787"/>
      <c r="D142" s="967"/>
      <c r="E142" s="808"/>
      <c r="F142" s="120" t="s">
        <v>24</v>
      </c>
      <c r="G142" s="133"/>
      <c r="H142" s="414" t="s">
        <v>1994</v>
      </c>
      <c r="I142" s="38"/>
    </row>
    <row r="143" spans="1:9" ht="12.75">
      <c r="A143" s="787"/>
      <c r="B143" s="753"/>
      <c r="C143" s="787"/>
      <c r="D143" s="967"/>
      <c r="E143" s="808"/>
      <c r="F143" s="81" t="s">
        <v>19</v>
      </c>
      <c r="G143" s="133"/>
      <c r="H143" s="414" t="s">
        <v>1995</v>
      </c>
      <c r="I143" s="38"/>
    </row>
    <row r="144" spans="1:9" ht="12.75">
      <c r="A144" s="787"/>
      <c r="B144" s="753"/>
      <c r="C144" s="787"/>
      <c r="D144" s="967"/>
      <c r="E144" s="808"/>
      <c r="F144" s="120" t="s">
        <v>23</v>
      </c>
      <c r="G144" s="133"/>
      <c r="H144" s="414" t="s">
        <v>1996</v>
      </c>
      <c r="I144" s="38"/>
    </row>
    <row r="145" spans="1:9" ht="12.75">
      <c r="A145" s="787"/>
      <c r="B145" s="753"/>
      <c r="C145" s="787"/>
      <c r="D145" s="967"/>
      <c r="E145" s="808"/>
      <c r="F145" s="120" t="s">
        <v>20</v>
      </c>
      <c r="G145" s="133"/>
      <c r="H145" s="414" t="s">
        <v>1997</v>
      </c>
      <c r="I145" s="38"/>
    </row>
    <row r="146" spans="1:9" ht="12.75">
      <c r="A146" s="787"/>
      <c r="B146" s="753"/>
      <c r="C146" s="787"/>
      <c r="D146" s="967"/>
      <c r="E146" s="808"/>
      <c r="F146" s="81" t="s">
        <v>311</v>
      </c>
      <c r="G146" s="133"/>
      <c r="H146" s="414" t="s">
        <v>1998</v>
      </c>
      <c r="I146" s="38"/>
    </row>
    <row r="147" spans="1:9" ht="12.75">
      <c r="A147" s="787"/>
      <c r="B147" s="753"/>
      <c r="C147" s="787"/>
      <c r="D147" s="967"/>
      <c r="E147" s="808"/>
      <c r="F147" s="81" t="s">
        <v>21</v>
      </c>
      <c r="G147" s="133"/>
      <c r="H147" s="414" t="s">
        <v>1999</v>
      </c>
      <c r="I147" s="38"/>
    </row>
    <row r="148" spans="1:9" ht="13.5" thickBot="1">
      <c r="A148" s="787"/>
      <c r="B148" s="753"/>
      <c r="C148" s="787"/>
      <c r="D148" s="967"/>
      <c r="E148" s="809"/>
      <c r="F148" s="112" t="s">
        <v>22</v>
      </c>
      <c r="G148" s="134"/>
      <c r="H148" s="412" t="s">
        <v>2000</v>
      </c>
      <c r="I148" s="33"/>
    </row>
    <row r="149" spans="1:9" ht="12.75">
      <c r="A149" s="787"/>
      <c r="B149" s="753"/>
      <c r="C149" s="787"/>
      <c r="D149" s="967"/>
      <c r="E149" s="807" t="s">
        <v>97</v>
      </c>
      <c r="F149" s="80" t="s">
        <v>15</v>
      </c>
      <c r="G149" s="101"/>
      <c r="H149" s="413" t="s">
        <v>2001</v>
      </c>
      <c r="I149" s="31"/>
    </row>
    <row r="150" spans="1:9" ht="12.75">
      <c r="A150" s="787"/>
      <c r="B150" s="753"/>
      <c r="C150" s="787"/>
      <c r="D150" s="967"/>
      <c r="E150" s="808"/>
      <c r="F150" s="81" t="s">
        <v>16</v>
      </c>
      <c r="G150" s="133"/>
      <c r="H150" s="414" t="s">
        <v>2002</v>
      </c>
      <c r="I150" s="38"/>
    </row>
    <row r="151" spans="1:9" ht="12.75">
      <c r="A151" s="787"/>
      <c r="B151" s="753"/>
      <c r="C151" s="787"/>
      <c r="D151" s="967"/>
      <c r="E151" s="808"/>
      <c r="F151" s="81" t="s">
        <v>17</v>
      </c>
      <c r="G151" s="133"/>
      <c r="H151" s="414" t="s">
        <v>2003</v>
      </c>
      <c r="I151" s="38"/>
    </row>
    <row r="152" spans="1:9" ht="12.75">
      <c r="A152" s="787"/>
      <c r="B152" s="753"/>
      <c r="C152" s="787"/>
      <c r="D152" s="967"/>
      <c r="E152" s="808"/>
      <c r="F152" s="81" t="s">
        <v>2411</v>
      </c>
      <c r="G152" s="133"/>
      <c r="H152" s="414" t="s">
        <v>2418</v>
      </c>
      <c r="I152" s="38"/>
    </row>
    <row r="153" spans="1:9" ht="12.75">
      <c r="A153" s="787"/>
      <c r="B153" s="753"/>
      <c r="C153" s="787"/>
      <c r="D153" s="967"/>
      <c r="E153" s="808"/>
      <c r="F153" s="81" t="s">
        <v>18</v>
      </c>
      <c r="G153" s="133"/>
      <c r="H153" s="414" t="s">
        <v>2004</v>
      </c>
      <c r="I153" s="38"/>
    </row>
    <row r="154" spans="1:9" ht="12.75">
      <c r="A154" s="787"/>
      <c r="B154" s="753"/>
      <c r="C154" s="787"/>
      <c r="D154" s="967"/>
      <c r="E154" s="808"/>
      <c r="F154" s="120" t="s">
        <v>24</v>
      </c>
      <c r="G154" s="133"/>
      <c r="H154" s="414" t="s">
        <v>2005</v>
      </c>
      <c r="I154" s="38"/>
    </row>
    <row r="155" spans="1:9" ht="12.75">
      <c r="A155" s="787"/>
      <c r="B155" s="753"/>
      <c r="C155" s="787"/>
      <c r="D155" s="967"/>
      <c r="E155" s="808"/>
      <c r="F155" s="81" t="s">
        <v>19</v>
      </c>
      <c r="G155" s="133"/>
      <c r="H155" s="414" t="s">
        <v>2006</v>
      </c>
      <c r="I155" s="38"/>
    </row>
    <row r="156" spans="1:9" ht="12.75">
      <c r="A156" s="787"/>
      <c r="B156" s="753"/>
      <c r="C156" s="787"/>
      <c r="D156" s="967"/>
      <c r="E156" s="808"/>
      <c r="F156" s="120" t="s">
        <v>23</v>
      </c>
      <c r="G156" s="133"/>
      <c r="H156" s="414" t="s">
        <v>2007</v>
      </c>
      <c r="I156" s="38"/>
    </row>
    <row r="157" spans="1:9" ht="12.75">
      <c r="A157" s="787"/>
      <c r="B157" s="753"/>
      <c r="C157" s="787"/>
      <c r="D157" s="967"/>
      <c r="E157" s="808"/>
      <c r="F157" s="120" t="s">
        <v>20</v>
      </c>
      <c r="G157" s="133"/>
      <c r="H157" s="414" t="s">
        <v>2008</v>
      </c>
      <c r="I157" s="38"/>
    </row>
    <row r="158" spans="1:9" ht="12.75">
      <c r="A158" s="787"/>
      <c r="B158" s="753"/>
      <c r="C158" s="787"/>
      <c r="D158" s="967"/>
      <c r="E158" s="808"/>
      <c r="F158" s="81" t="s">
        <v>311</v>
      </c>
      <c r="G158" s="133"/>
      <c r="H158" s="414" t="s">
        <v>2009</v>
      </c>
      <c r="I158" s="38"/>
    </row>
    <row r="159" spans="1:9" ht="12.75">
      <c r="A159" s="787"/>
      <c r="B159" s="753"/>
      <c r="C159" s="787"/>
      <c r="D159" s="967"/>
      <c r="E159" s="808"/>
      <c r="F159" s="81" t="s">
        <v>21</v>
      </c>
      <c r="G159" s="133"/>
      <c r="H159" s="414" t="s">
        <v>2010</v>
      </c>
      <c r="I159" s="38"/>
    </row>
    <row r="160" spans="1:9" ht="13.5" thickBot="1">
      <c r="A160" s="787"/>
      <c r="B160" s="753"/>
      <c r="C160" s="788"/>
      <c r="D160" s="968"/>
      <c r="E160" s="809"/>
      <c r="F160" s="112" t="s">
        <v>22</v>
      </c>
      <c r="G160" s="134"/>
      <c r="H160" s="412" t="s">
        <v>2011</v>
      </c>
      <c r="I160" s="33"/>
    </row>
    <row r="161" spans="1:9" ht="12.75" customHeight="1">
      <c r="A161" s="787"/>
      <c r="B161" s="753"/>
      <c r="C161" s="786" t="s">
        <v>2012</v>
      </c>
      <c r="D161" s="966"/>
      <c r="E161" s="807" t="s">
        <v>72</v>
      </c>
      <c r="F161" s="80" t="s">
        <v>15</v>
      </c>
      <c r="G161" s="101"/>
      <c r="H161" s="413" t="s">
        <v>2013</v>
      </c>
      <c r="I161" s="31"/>
    </row>
    <row r="162" spans="1:9" ht="12.75">
      <c r="A162" s="787"/>
      <c r="B162" s="753"/>
      <c r="C162" s="787"/>
      <c r="D162" s="967"/>
      <c r="E162" s="808"/>
      <c r="F162" s="81" t="s">
        <v>16</v>
      </c>
      <c r="G162" s="133"/>
      <c r="H162" s="414" t="s">
        <v>2014</v>
      </c>
      <c r="I162" s="38"/>
    </row>
    <row r="163" spans="1:9" ht="12.75">
      <c r="A163" s="787"/>
      <c r="B163" s="753"/>
      <c r="C163" s="787"/>
      <c r="D163" s="967"/>
      <c r="E163" s="808"/>
      <c r="F163" s="81" t="s">
        <v>17</v>
      </c>
      <c r="G163" s="133"/>
      <c r="H163" s="414" t="s">
        <v>2015</v>
      </c>
      <c r="I163" s="38"/>
    </row>
    <row r="164" spans="1:9" ht="12.75">
      <c r="A164" s="787"/>
      <c r="B164" s="753"/>
      <c r="C164" s="787"/>
      <c r="D164" s="967"/>
      <c r="E164" s="808"/>
      <c r="F164" s="81" t="s">
        <v>2411</v>
      </c>
      <c r="G164" s="133"/>
      <c r="H164" s="414" t="s">
        <v>2419</v>
      </c>
      <c r="I164" s="38"/>
    </row>
    <row r="165" spans="1:9" ht="12.75">
      <c r="A165" s="787"/>
      <c r="B165" s="753"/>
      <c r="C165" s="787"/>
      <c r="D165" s="967"/>
      <c r="E165" s="808"/>
      <c r="F165" s="81" t="s">
        <v>18</v>
      </c>
      <c r="G165" s="133"/>
      <c r="H165" s="414" t="s">
        <v>2016</v>
      </c>
      <c r="I165" s="38"/>
    </row>
    <row r="166" spans="1:9" ht="12.75">
      <c r="A166" s="787"/>
      <c r="B166" s="753"/>
      <c r="C166" s="787"/>
      <c r="D166" s="967"/>
      <c r="E166" s="808"/>
      <c r="F166" s="81" t="s">
        <v>24</v>
      </c>
      <c r="G166" s="133"/>
      <c r="H166" s="414" t="s">
        <v>2022</v>
      </c>
      <c r="I166" s="38"/>
    </row>
    <row r="167" spans="1:9" ht="12.75">
      <c r="A167" s="787"/>
      <c r="B167" s="753"/>
      <c r="C167" s="787"/>
      <c r="D167" s="967"/>
      <c r="E167" s="808"/>
      <c r="F167" s="120" t="s">
        <v>19</v>
      </c>
      <c r="G167" s="133"/>
      <c r="H167" s="414" t="s">
        <v>2017</v>
      </c>
      <c r="I167" s="38"/>
    </row>
    <row r="168" spans="1:9" ht="12.75">
      <c r="A168" s="787"/>
      <c r="B168" s="753"/>
      <c r="C168" s="787"/>
      <c r="D168" s="967"/>
      <c r="E168" s="808"/>
      <c r="F168" s="81" t="s">
        <v>23</v>
      </c>
      <c r="G168" s="133"/>
      <c r="H168" s="414" t="s">
        <v>2021</v>
      </c>
      <c r="I168" s="38"/>
    </row>
    <row r="169" spans="1:9" ht="12.75">
      <c r="A169" s="787"/>
      <c r="B169" s="753"/>
      <c r="C169" s="787"/>
      <c r="D169" s="967"/>
      <c r="E169" s="808"/>
      <c r="F169" s="81" t="s">
        <v>20</v>
      </c>
      <c r="G169" s="133"/>
      <c r="H169" s="414" t="s">
        <v>2018</v>
      </c>
      <c r="I169" s="38"/>
    </row>
    <row r="170" spans="1:9" ht="12.75">
      <c r="A170" s="787"/>
      <c r="B170" s="753"/>
      <c r="C170" s="787"/>
      <c r="D170" s="967"/>
      <c r="E170" s="808"/>
      <c r="F170" s="120" t="s">
        <v>311</v>
      </c>
      <c r="G170" s="133"/>
      <c r="H170" s="414" t="s">
        <v>2019</v>
      </c>
      <c r="I170" s="38"/>
    </row>
    <row r="171" spans="1:9" ht="12.75">
      <c r="A171" s="787"/>
      <c r="B171" s="753"/>
      <c r="C171" s="787"/>
      <c r="D171" s="967"/>
      <c r="E171" s="808"/>
      <c r="F171" s="120" t="s">
        <v>21</v>
      </c>
      <c r="G171" s="133"/>
      <c r="H171" s="414" t="s">
        <v>2020</v>
      </c>
      <c r="I171" s="38"/>
    </row>
    <row r="172" spans="1:9" ht="13.5" thickBot="1">
      <c r="A172" s="787"/>
      <c r="B172" s="753"/>
      <c r="C172" s="787"/>
      <c r="D172" s="967"/>
      <c r="E172" s="809"/>
      <c r="F172" s="112" t="s">
        <v>22</v>
      </c>
      <c r="G172" s="134"/>
      <c r="H172" s="412" t="s">
        <v>2023</v>
      </c>
      <c r="I172" s="33"/>
    </row>
    <row r="173" spans="1:9" ht="12.75">
      <c r="A173" s="787"/>
      <c r="B173" s="753"/>
      <c r="C173" s="787"/>
      <c r="D173" s="967"/>
      <c r="E173" s="807" t="s">
        <v>97</v>
      </c>
      <c r="F173" s="80" t="s">
        <v>15</v>
      </c>
      <c r="G173" s="101"/>
      <c r="H173" s="413" t="s">
        <v>2024</v>
      </c>
      <c r="I173" s="31"/>
    </row>
    <row r="174" spans="1:9" ht="12.75">
      <c r="A174" s="787"/>
      <c r="B174" s="753"/>
      <c r="C174" s="787"/>
      <c r="D174" s="967"/>
      <c r="E174" s="808"/>
      <c r="F174" s="81" t="s">
        <v>16</v>
      </c>
      <c r="G174" s="133"/>
      <c r="H174" s="414" t="s">
        <v>2025</v>
      </c>
      <c r="I174" s="38"/>
    </row>
    <row r="175" spans="1:9" ht="12.75">
      <c r="A175" s="787"/>
      <c r="B175" s="753"/>
      <c r="C175" s="787"/>
      <c r="D175" s="967"/>
      <c r="E175" s="808"/>
      <c r="F175" s="81" t="s">
        <v>17</v>
      </c>
      <c r="G175" s="133"/>
      <c r="H175" s="414" t="s">
        <v>2026</v>
      </c>
      <c r="I175" s="38"/>
    </row>
    <row r="176" spans="1:9" ht="12.75">
      <c r="A176" s="787"/>
      <c r="B176" s="753"/>
      <c r="C176" s="787"/>
      <c r="D176" s="967"/>
      <c r="E176" s="808"/>
      <c r="F176" s="81" t="s">
        <v>2411</v>
      </c>
      <c r="G176" s="133"/>
      <c r="H176" s="414" t="s">
        <v>2420</v>
      </c>
      <c r="I176" s="38"/>
    </row>
    <row r="177" spans="1:9" ht="12.75">
      <c r="A177" s="787"/>
      <c r="B177" s="753"/>
      <c r="C177" s="787"/>
      <c r="D177" s="967"/>
      <c r="E177" s="808"/>
      <c r="F177" s="81" t="s">
        <v>18</v>
      </c>
      <c r="G177" s="133"/>
      <c r="H177" s="414" t="s">
        <v>2027</v>
      </c>
      <c r="I177" s="38"/>
    </row>
    <row r="178" spans="1:9" ht="12.75">
      <c r="A178" s="787"/>
      <c r="B178" s="753"/>
      <c r="C178" s="787"/>
      <c r="D178" s="967"/>
      <c r="E178" s="808"/>
      <c r="F178" s="81" t="s">
        <v>24</v>
      </c>
      <c r="G178" s="133"/>
      <c r="H178" s="414" t="s">
        <v>2033</v>
      </c>
      <c r="I178" s="38"/>
    </row>
    <row r="179" spans="1:9" ht="12.75">
      <c r="A179" s="787"/>
      <c r="B179" s="753"/>
      <c r="C179" s="787"/>
      <c r="D179" s="967"/>
      <c r="E179" s="808"/>
      <c r="F179" s="120" t="s">
        <v>19</v>
      </c>
      <c r="G179" s="133"/>
      <c r="H179" s="414" t="s">
        <v>2028</v>
      </c>
      <c r="I179" s="38"/>
    </row>
    <row r="180" spans="1:9" ht="12.75">
      <c r="A180" s="787"/>
      <c r="B180" s="753"/>
      <c r="C180" s="787"/>
      <c r="D180" s="967"/>
      <c r="E180" s="808"/>
      <c r="F180" s="81" t="s">
        <v>23</v>
      </c>
      <c r="G180" s="133"/>
      <c r="H180" s="414" t="s">
        <v>2032</v>
      </c>
      <c r="I180" s="38"/>
    </row>
    <row r="181" spans="1:9" ht="12.75">
      <c r="A181" s="787"/>
      <c r="B181" s="753"/>
      <c r="C181" s="787"/>
      <c r="D181" s="967"/>
      <c r="E181" s="808"/>
      <c r="F181" s="81" t="s">
        <v>20</v>
      </c>
      <c r="G181" s="133"/>
      <c r="H181" s="414" t="s">
        <v>2029</v>
      </c>
      <c r="I181" s="38"/>
    </row>
    <row r="182" spans="1:9" ht="12.75">
      <c r="A182" s="787"/>
      <c r="B182" s="753"/>
      <c r="C182" s="787"/>
      <c r="D182" s="967"/>
      <c r="E182" s="808"/>
      <c r="F182" s="120" t="s">
        <v>311</v>
      </c>
      <c r="G182" s="133"/>
      <c r="H182" s="414" t="s">
        <v>2030</v>
      </c>
      <c r="I182" s="38"/>
    </row>
    <row r="183" spans="1:9" ht="12.75">
      <c r="A183" s="787"/>
      <c r="B183" s="753"/>
      <c r="C183" s="787"/>
      <c r="D183" s="967"/>
      <c r="E183" s="808"/>
      <c r="F183" s="120" t="s">
        <v>21</v>
      </c>
      <c r="G183" s="133"/>
      <c r="H183" s="414" t="s">
        <v>2031</v>
      </c>
      <c r="I183" s="38"/>
    </row>
    <row r="184" spans="1:9" ht="13.5" thickBot="1">
      <c r="A184" s="787"/>
      <c r="B184" s="753"/>
      <c r="C184" s="788"/>
      <c r="D184" s="968"/>
      <c r="E184" s="809"/>
      <c r="F184" s="112" t="s">
        <v>22</v>
      </c>
      <c r="G184" s="134"/>
      <c r="H184" s="412" t="s">
        <v>2034</v>
      </c>
      <c r="I184" s="33"/>
    </row>
    <row r="185" spans="1:9" ht="12.75">
      <c r="A185" s="1097" t="s">
        <v>843</v>
      </c>
      <c r="B185" s="720" t="s">
        <v>687</v>
      </c>
      <c r="C185" s="721"/>
      <c r="D185" s="755"/>
      <c r="E185" s="1061" t="s">
        <v>134</v>
      </c>
      <c r="F185" s="1062"/>
      <c r="G185" s="1062"/>
      <c r="H185" s="329" t="s">
        <v>626</v>
      </c>
      <c r="I185" s="35"/>
    </row>
    <row r="186" spans="1:9" ht="12.75">
      <c r="A186" s="1098"/>
      <c r="B186" s="756"/>
      <c r="C186" s="761"/>
      <c r="D186" s="757"/>
      <c r="E186" s="1063" t="s">
        <v>135</v>
      </c>
      <c r="F186" s="1047"/>
      <c r="G186" s="1047"/>
      <c r="H186" s="330" t="s">
        <v>627</v>
      </c>
      <c r="I186" s="36"/>
    </row>
    <row r="187" spans="1:9" ht="12.75">
      <c r="A187" s="1098"/>
      <c r="B187" s="756"/>
      <c r="C187" s="761"/>
      <c r="D187" s="757"/>
      <c r="E187" s="1063" t="s">
        <v>136</v>
      </c>
      <c r="F187" s="1047"/>
      <c r="G187" s="1047"/>
      <c r="H187" s="330" t="s">
        <v>628</v>
      </c>
      <c r="I187" s="36"/>
    </row>
    <row r="188" spans="1:9" ht="13.5" thickBot="1">
      <c r="A188" s="1098"/>
      <c r="B188" s="722"/>
      <c r="C188" s="723"/>
      <c r="D188" s="758"/>
      <c r="E188" s="1075" t="s">
        <v>137</v>
      </c>
      <c r="F188" s="1076"/>
      <c r="G188" s="1076"/>
      <c r="H188" s="330" t="s">
        <v>629</v>
      </c>
      <c r="I188" s="37"/>
    </row>
    <row r="189" spans="1:9" ht="12.75">
      <c r="A189" s="1098"/>
      <c r="B189" s="720" t="s">
        <v>686</v>
      </c>
      <c r="C189" s="721"/>
      <c r="D189" s="755"/>
      <c r="E189" s="1061" t="s">
        <v>134</v>
      </c>
      <c r="F189" s="1096"/>
      <c r="G189" s="1096"/>
      <c r="H189" s="329" t="s">
        <v>630</v>
      </c>
      <c r="I189" s="35"/>
    </row>
    <row r="190" spans="1:9" ht="12.75">
      <c r="A190" s="1098"/>
      <c r="B190" s="756"/>
      <c r="C190" s="761"/>
      <c r="D190" s="757"/>
      <c r="E190" s="1063" t="s">
        <v>135</v>
      </c>
      <c r="F190" s="1047"/>
      <c r="G190" s="1047"/>
      <c r="H190" s="330" t="s">
        <v>631</v>
      </c>
      <c r="I190" s="36"/>
    </row>
    <row r="191" spans="1:9" ht="12.75">
      <c r="A191" s="1098"/>
      <c r="B191" s="756"/>
      <c r="C191" s="761"/>
      <c r="D191" s="757"/>
      <c r="E191" s="1063" t="s">
        <v>136</v>
      </c>
      <c r="F191" s="1047"/>
      <c r="G191" s="1047"/>
      <c r="H191" s="330" t="s">
        <v>632</v>
      </c>
      <c r="I191" s="36"/>
    </row>
    <row r="192" spans="1:9" ht="13.5" thickBot="1">
      <c r="A192" s="1098"/>
      <c r="B192" s="722"/>
      <c r="C192" s="723"/>
      <c r="D192" s="758"/>
      <c r="E192" s="1075" t="s">
        <v>137</v>
      </c>
      <c r="F192" s="1076"/>
      <c r="G192" s="1076"/>
      <c r="H192" s="330" t="s">
        <v>633</v>
      </c>
      <c r="I192" s="37"/>
    </row>
    <row r="193" spans="1:9" ht="12.75">
      <c r="A193" s="1098"/>
      <c r="B193" s="720" t="s">
        <v>688</v>
      </c>
      <c r="C193" s="721"/>
      <c r="D193" s="755"/>
      <c r="E193" s="1061" t="s">
        <v>134</v>
      </c>
      <c r="F193" s="1096"/>
      <c r="G193" s="1096"/>
      <c r="H193" s="329" t="s">
        <v>634</v>
      </c>
      <c r="I193" s="35"/>
    </row>
    <row r="194" spans="1:9" ht="12.75">
      <c r="A194" s="1098"/>
      <c r="B194" s="756"/>
      <c r="C194" s="761"/>
      <c r="D194" s="757"/>
      <c r="E194" s="1063" t="s">
        <v>135</v>
      </c>
      <c r="F194" s="1047"/>
      <c r="G194" s="1047"/>
      <c r="H194" s="330" t="s">
        <v>635</v>
      </c>
      <c r="I194" s="36"/>
    </row>
    <row r="195" spans="1:9" ht="12.75">
      <c r="A195" s="1098"/>
      <c r="B195" s="756"/>
      <c r="C195" s="761"/>
      <c r="D195" s="757"/>
      <c r="E195" s="1063" t="s">
        <v>136</v>
      </c>
      <c r="F195" s="1047"/>
      <c r="G195" s="1047"/>
      <c r="H195" s="571" t="s">
        <v>636</v>
      </c>
      <c r="I195" s="36"/>
    </row>
    <row r="196" spans="1:9" ht="13.5" thickBot="1">
      <c r="A196" s="1098"/>
      <c r="B196" s="722"/>
      <c r="C196" s="723"/>
      <c r="D196" s="758"/>
      <c r="E196" s="1075" t="s">
        <v>137</v>
      </c>
      <c r="F196" s="1076"/>
      <c r="G196" s="1076"/>
      <c r="H196" s="331" t="s">
        <v>637</v>
      </c>
      <c r="I196" s="37"/>
    </row>
    <row r="197" spans="1:9" ht="12.75">
      <c r="A197" s="1098"/>
      <c r="B197" s="720" t="s">
        <v>689</v>
      </c>
      <c r="C197" s="721"/>
      <c r="D197" s="755"/>
      <c r="E197" s="1061" t="s">
        <v>134</v>
      </c>
      <c r="F197" s="1096"/>
      <c r="G197" s="1096"/>
      <c r="H197" s="329" t="s">
        <v>638</v>
      </c>
      <c r="I197" s="35"/>
    </row>
    <row r="198" spans="1:9" ht="12.75">
      <c r="A198" s="1098"/>
      <c r="B198" s="756"/>
      <c r="C198" s="761"/>
      <c r="D198" s="757"/>
      <c r="E198" s="1063" t="s">
        <v>135</v>
      </c>
      <c r="F198" s="1047"/>
      <c r="G198" s="1047"/>
      <c r="H198" s="330" t="s">
        <v>639</v>
      </c>
      <c r="I198" s="36"/>
    </row>
    <row r="199" spans="1:9" ht="12.75">
      <c r="A199" s="1098"/>
      <c r="B199" s="756"/>
      <c r="C199" s="761"/>
      <c r="D199" s="757"/>
      <c r="E199" s="1063" t="s">
        <v>136</v>
      </c>
      <c r="F199" s="1047"/>
      <c r="G199" s="1047"/>
      <c r="H199" s="571" t="s">
        <v>640</v>
      </c>
      <c r="I199" s="36"/>
    </row>
    <row r="200" spans="1:9" ht="13.5" thickBot="1">
      <c r="A200" s="1098"/>
      <c r="B200" s="722"/>
      <c r="C200" s="723"/>
      <c r="D200" s="758"/>
      <c r="E200" s="1075" t="s">
        <v>137</v>
      </c>
      <c r="F200" s="1076"/>
      <c r="G200" s="1076"/>
      <c r="H200" s="331" t="s">
        <v>641</v>
      </c>
      <c r="I200" s="37"/>
    </row>
    <row r="201" spans="1:9" ht="12.75">
      <c r="A201" s="1098"/>
      <c r="B201" s="720" t="s">
        <v>690</v>
      </c>
      <c r="C201" s="721"/>
      <c r="D201" s="755"/>
      <c r="E201" s="1061" t="s">
        <v>134</v>
      </c>
      <c r="F201" s="1096"/>
      <c r="G201" s="1096"/>
      <c r="H201" s="555" t="s">
        <v>642</v>
      </c>
      <c r="I201" s="35"/>
    </row>
    <row r="202" spans="1:9" ht="12.75">
      <c r="A202" s="1098"/>
      <c r="B202" s="756"/>
      <c r="C202" s="761"/>
      <c r="D202" s="757"/>
      <c r="E202" s="1063" t="s">
        <v>135</v>
      </c>
      <c r="F202" s="1047"/>
      <c r="G202" s="1047"/>
      <c r="H202" s="553" t="s">
        <v>643</v>
      </c>
      <c r="I202" s="36"/>
    </row>
    <row r="203" spans="1:9" ht="12.75">
      <c r="A203" s="1098"/>
      <c r="B203" s="756"/>
      <c r="C203" s="761"/>
      <c r="D203" s="757"/>
      <c r="E203" s="1063" t="s">
        <v>136</v>
      </c>
      <c r="F203" s="1047"/>
      <c r="G203" s="1047"/>
      <c r="H203" s="553" t="s">
        <v>644</v>
      </c>
      <c r="I203" s="36"/>
    </row>
    <row r="204" spans="1:9" ht="13.5" thickBot="1">
      <c r="A204" s="1098"/>
      <c r="B204" s="722"/>
      <c r="C204" s="723"/>
      <c r="D204" s="758"/>
      <c r="E204" s="1075" t="s">
        <v>137</v>
      </c>
      <c r="F204" s="1076"/>
      <c r="G204" s="1076"/>
      <c r="H204" s="554" t="s">
        <v>645</v>
      </c>
      <c r="I204" s="37"/>
    </row>
    <row r="205" spans="1:9" ht="12.75">
      <c r="A205" s="1098"/>
      <c r="B205" s="720" t="s">
        <v>691</v>
      </c>
      <c r="C205" s="721"/>
      <c r="D205" s="755"/>
      <c r="E205" s="1061" t="s">
        <v>134</v>
      </c>
      <c r="F205" s="1096"/>
      <c r="G205" s="1096"/>
      <c r="H205" s="553" t="s">
        <v>646</v>
      </c>
      <c r="I205" s="35"/>
    </row>
    <row r="206" spans="1:9" ht="12.75">
      <c r="A206" s="1098"/>
      <c r="B206" s="756"/>
      <c r="C206" s="761"/>
      <c r="D206" s="757"/>
      <c r="E206" s="1063" t="s">
        <v>135</v>
      </c>
      <c r="F206" s="1047"/>
      <c r="G206" s="1047"/>
      <c r="H206" s="553" t="s">
        <v>647</v>
      </c>
      <c r="I206" s="36"/>
    </row>
    <row r="207" spans="1:9" ht="12.75">
      <c r="A207" s="1098"/>
      <c r="B207" s="756"/>
      <c r="C207" s="761"/>
      <c r="D207" s="757"/>
      <c r="E207" s="1063" t="s">
        <v>136</v>
      </c>
      <c r="F207" s="1047"/>
      <c r="G207" s="1047"/>
      <c r="H207" s="553" t="s">
        <v>648</v>
      </c>
      <c r="I207" s="36"/>
    </row>
    <row r="208" spans="1:9" ht="13.5" thickBot="1">
      <c r="A208" s="1098"/>
      <c r="B208" s="722"/>
      <c r="C208" s="723"/>
      <c r="D208" s="758"/>
      <c r="E208" s="1075" t="s">
        <v>137</v>
      </c>
      <c r="F208" s="1076"/>
      <c r="G208" s="1076"/>
      <c r="H208" s="554" t="s">
        <v>649</v>
      </c>
      <c r="I208" s="37"/>
    </row>
    <row r="209" spans="1:9" ht="12.75">
      <c r="A209" s="1098"/>
      <c r="B209" s="720" t="s">
        <v>692</v>
      </c>
      <c r="C209" s="721"/>
      <c r="D209" s="755"/>
      <c r="E209" s="1061" t="s">
        <v>134</v>
      </c>
      <c r="F209" s="1096"/>
      <c r="G209" s="1096"/>
      <c r="H209" s="553" t="s">
        <v>650</v>
      </c>
      <c r="I209" s="35"/>
    </row>
    <row r="210" spans="1:9" ht="12.75">
      <c r="A210" s="1098"/>
      <c r="B210" s="756"/>
      <c r="C210" s="761"/>
      <c r="D210" s="757"/>
      <c r="E210" s="1063" t="s">
        <v>135</v>
      </c>
      <c r="F210" s="1047"/>
      <c r="G210" s="1047"/>
      <c r="H210" s="553" t="s">
        <v>651</v>
      </c>
      <c r="I210" s="36"/>
    </row>
    <row r="211" spans="1:9" ht="12.75">
      <c r="A211" s="1098"/>
      <c r="B211" s="756"/>
      <c r="C211" s="761"/>
      <c r="D211" s="757"/>
      <c r="E211" s="1063" t="s">
        <v>136</v>
      </c>
      <c r="F211" s="1047"/>
      <c r="G211" s="1047"/>
      <c r="H211" s="553" t="s">
        <v>652</v>
      </c>
      <c r="I211" s="36"/>
    </row>
    <row r="212" spans="1:9" ht="13.5" thickBot="1">
      <c r="A212" s="1099"/>
      <c r="B212" s="722"/>
      <c r="C212" s="723"/>
      <c r="D212" s="758"/>
      <c r="E212" s="1075" t="s">
        <v>137</v>
      </c>
      <c r="F212" s="1076"/>
      <c r="G212" s="1076"/>
      <c r="H212" s="554" t="s">
        <v>653</v>
      </c>
      <c r="I212" s="37"/>
    </row>
    <row r="213" spans="1:9" ht="12.75">
      <c r="A213" s="1097" t="s">
        <v>625</v>
      </c>
      <c r="B213" s="720" t="s">
        <v>693</v>
      </c>
      <c r="C213" s="721"/>
      <c r="D213" s="755"/>
      <c r="E213" s="1061" t="s">
        <v>134</v>
      </c>
      <c r="F213" s="1062"/>
      <c r="G213" s="1062"/>
      <c r="H213" s="555" t="s">
        <v>670</v>
      </c>
      <c r="I213" s="35"/>
    </row>
    <row r="214" spans="1:9" ht="12.75">
      <c r="A214" s="1098"/>
      <c r="B214" s="756"/>
      <c r="C214" s="761"/>
      <c r="D214" s="757"/>
      <c r="E214" s="1063" t="s">
        <v>135</v>
      </c>
      <c r="F214" s="1047"/>
      <c r="G214" s="1047"/>
      <c r="H214" s="553" t="s">
        <v>671</v>
      </c>
      <c r="I214" s="36"/>
    </row>
    <row r="215" spans="1:9" ht="12.75">
      <c r="A215" s="1098"/>
      <c r="B215" s="756"/>
      <c r="C215" s="761"/>
      <c r="D215" s="757"/>
      <c r="E215" s="1063" t="s">
        <v>136</v>
      </c>
      <c r="F215" s="1047"/>
      <c r="G215" s="1047"/>
      <c r="H215" s="553" t="s">
        <v>672</v>
      </c>
      <c r="I215" s="36"/>
    </row>
    <row r="216" spans="1:9" ht="13.5" thickBot="1">
      <c r="A216" s="1098"/>
      <c r="B216" s="722"/>
      <c r="C216" s="723"/>
      <c r="D216" s="758"/>
      <c r="E216" s="1075" t="s">
        <v>137</v>
      </c>
      <c r="F216" s="1076"/>
      <c r="G216" s="1076"/>
      <c r="H216" s="554" t="s">
        <v>673</v>
      </c>
      <c r="I216" s="37"/>
    </row>
    <row r="217" spans="1:9" ht="12.75">
      <c r="A217" s="1098"/>
      <c r="B217" s="720" t="s">
        <v>694</v>
      </c>
      <c r="C217" s="721"/>
      <c r="D217" s="755"/>
      <c r="E217" s="1061" t="s">
        <v>134</v>
      </c>
      <c r="F217" s="1096"/>
      <c r="G217" s="1096"/>
      <c r="H217" s="555" t="s">
        <v>674</v>
      </c>
      <c r="I217" s="35"/>
    </row>
    <row r="218" spans="1:9" ht="12.75">
      <c r="A218" s="1098"/>
      <c r="B218" s="756"/>
      <c r="C218" s="761"/>
      <c r="D218" s="757"/>
      <c r="E218" s="1063" t="s">
        <v>135</v>
      </c>
      <c r="F218" s="1047"/>
      <c r="G218" s="1047"/>
      <c r="H218" s="553" t="s">
        <v>675</v>
      </c>
      <c r="I218" s="36"/>
    </row>
    <row r="219" spans="1:9" ht="12.75">
      <c r="A219" s="1098"/>
      <c r="B219" s="756"/>
      <c r="C219" s="761"/>
      <c r="D219" s="757"/>
      <c r="E219" s="1063" t="s">
        <v>136</v>
      </c>
      <c r="F219" s="1047"/>
      <c r="G219" s="1047"/>
      <c r="H219" s="553" t="s">
        <v>676</v>
      </c>
      <c r="I219" s="36"/>
    </row>
    <row r="220" spans="1:9" ht="13.5" thickBot="1">
      <c r="A220" s="1098"/>
      <c r="B220" s="722"/>
      <c r="C220" s="723"/>
      <c r="D220" s="758"/>
      <c r="E220" s="1075" t="s">
        <v>137</v>
      </c>
      <c r="F220" s="1076"/>
      <c r="G220" s="1076"/>
      <c r="H220" s="554" t="s">
        <v>677</v>
      </c>
      <c r="I220" s="37"/>
    </row>
    <row r="221" spans="1:9" ht="12.75">
      <c r="A221" s="1098"/>
      <c r="B221" s="720" t="s">
        <v>695</v>
      </c>
      <c r="C221" s="721"/>
      <c r="D221" s="755"/>
      <c r="E221" s="1061" t="s">
        <v>134</v>
      </c>
      <c r="F221" s="1096"/>
      <c r="G221" s="1096"/>
      <c r="H221" s="555" t="s">
        <v>678</v>
      </c>
      <c r="I221" s="35"/>
    </row>
    <row r="222" spans="1:9" ht="12.75">
      <c r="A222" s="1098"/>
      <c r="B222" s="756"/>
      <c r="C222" s="761"/>
      <c r="D222" s="757"/>
      <c r="E222" s="1063" t="s">
        <v>135</v>
      </c>
      <c r="F222" s="1047"/>
      <c r="G222" s="1047"/>
      <c r="H222" s="553" t="s">
        <v>679</v>
      </c>
      <c r="I222" s="36"/>
    </row>
    <row r="223" spans="1:9" ht="12.75">
      <c r="A223" s="1098"/>
      <c r="B223" s="756"/>
      <c r="C223" s="761"/>
      <c r="D223" s="757"/>
      <c r="E223" s="1063" t="s">
        <v>136</v>
      </c>
      <c r="F223" s="1047"/>
      <c r="G223" s="1047"/>
      <c r="H223" s="553" t="s">
        <v>680</v>
      </c>
      <c r="I223" s="36"/>
    </row>
    <row r="224" spans="1:9" ht="13.5" thickBot="1">
      <c r="A224" s="1098"/>
      <c r="B224" s="722"/>
      <c r="C224" s="723"/>
      <c r="D224" s="758"/>
      <c r="E224" s="1075" t="s">
        <v>137</v>
      </c>
      <c r="F224" s="1076"/>
      <c r="G224" s="1076"/>
      <c r="H224" s="554" t="s">
        <v>681</v>
      </c>
      <c r="I224" s="37"/>
    </row>
    <row r="225" spans="1:9" ht="12.75">
      <c r="A225" s="1098"/>
      <c r="B225" s="720" t="s">
        <v>696</v>
      </c>
      <c r="C225" s="721"/>
      <c r="D225" s="755"/>
      <c r="E225" s="1061" t="s">
        <v>134</v>
      </c>
      <c r="F225" s="1096"/>
      <c r="G225" s="1096"/>
      <c r="H225" s="555" t="s">
        <v>654</v>
      </c>
      <c r="I225" s="35"/>
    </row>
    <row r="226" spans="1:9" ht="12.75">
      <c r="A226" s="1098"/>
      <c r="B226" s="756"/>
      <c r="C226" s="761"/>
      <c r="D226" s="757"/>
      <c r="E226" s="1063" t="s">
        <v>135</v>
      </c>
      <c r="F226" s="1047"/>
      <c r="G226" s="1047"/>
      <c r="H226" s="553" t="s">
        <v>655</v>
      </c>
      <c r="I226" s="36"/>
    </row>
    <row r="227" spans="1:9" ht="12.75">
      <c r="A227" s="1098"/>
      <c r="B227" s="756"/>
      <c r="C227" s="761"/>
      <c r="D227" s="757"/>
      <c r="E227" s="1063" t="s">
        <v>136</v>
      </c>
      <c r="F227" s="1047"/>
      <c r="G227" s="1047"/>
      <c r="H227" s="553" t="s">
        <v>656</v>
      </c>
      <c r="I227" s="36"/>
    </row>
    <row r="228" spans="1:9" ht="13.5" thickBot="1">
      <c r="A228" s="1098"/>
      <c r="B228" s="722"/>
      <c r="C228" s="723"/>
      <c r="D228" s="758"/>
      <c r="E228" s="1075" t="s">
        <v>137</v>
      </c>
      <c r="F228" s="1076"/>
      <c r="G228" s="1076"/>
      <c r="H228" s="554" t="s">
        <v>657</v>
      </c>
      <c r="I228" s="37"/>
    </row>
    <row r="229" spans="1:9" ht="12.75">
      <c r="A229" s="1098"/>
      <c r="B229" s="720" t="s">
        <v>697</v>
      </c>
      <c r="C229" s="721"/>
      <c r="D229" s="755"/>
      <c r="E229" s="1061" t="s">
        <v>134</v>
      </c>
      <c r="F229" s="1096"/>
      <c r="G229" s="1096"/>
      <c r="H229" s="334" t="s">
        <v>658</v>
      </c>
      <c r="I229" s="35"/>
    </row>
    <row r="230" spans="1:9" ht="12.75">
      <c r="A230" s="1098"/>
      <c r="B230" s="756"/>
      <c r="C230" s="761"/>
      <c r="D230" s="757"/>
      <c r="E230" s="1063" t="s">
        <v>135</v>
      </c>
      <c r="F230" s="1047"/>
      <c r="G230" s="1047"/>
      <c r="H230" s="553" t="s">
        <v>659</v>
      </c>
      <c r="I230" s="36"/>
    </row>
    <row r="231" spans="1:9" ht="12.75">
      <c r="A231" s="1098"/>
      <c r="B231" s="756"/>
      <c r="C231" s="761"/>
      <c r="D231" s="757"/>
      <c r="E231" s="1063" t="s">
        <v>136</v>
      </c>
      <c r="F231" s="1047"/>
      <c r="G231" s="1047"/>
      <c r="H231" s="553" t="s">
        <v>660</v>
      </c>
      <c r="I231" s="36"/>
    </row>
    <row r="232" spans="1:9" ht="13.5" thickBot="1">
      <c r="A232" s="1098"/>
      <c r="B232" s="722"/>
      <c r="C232" s="723"/>
      <c r="D232" s="758"/>
      <c r="E232" s="1075" t="s">
        <v>137</v>
      </c>
      <c r="F232" s="1076"/>
      <c r="G232" s="1076"/>
      <c r="H232" s="554" t="s">
        <v>661</v>
      </c>
      <c r="I232" s="37"/>
    </row>
    <row r="233" spans="1:9" ht="12.75">
      <c r="A233" s="1098"/>
      <c r="B233" s="720" t="s">
        <v>698</v>
      </c>
      <c r="C233" s="721"/>
      <c r="D233" s="755"/>
      <c r="E233" s="1061" t="s">
        <v>134</v>
      </c>
      <c r="F233" s="1096"/>
      <c r="G233" s="1096"/>
      <c r="H233" s="553" t="s">
        <v>662</v>
      </c>
      <c r="I233" s="35"/>
    </row>
    <row r="234" spans="1:9" ht="12.75">
      <c r="A234" s="1098"/>
      <c r="B234" s="756"/>
      <c r="C234" s="761"/>
      <c r="D234" s="757"/>
      <c r="E234" s="1063" t="s">
        <v>135</v>
      </c>
      <c r="F234" s="1047"/>
      <c r="G234" s="1047"/>
      <c r="H234" s="553" t="s">
        <v>663</v>
      </c>
      <c r="I234" s="36"/>
    </row>
    <row r="235" spans="1:9" ht="12.75">
      <c r="A235" s="1098"/>
      <c r="B235" s="756"/>
      <c r="C235" s="761"/>
      <c r="D235" s="757"/>
      <c r="E235" s="1063" t="s">
        <v>136</v>
      </c>
      <c r="F235" s="1047"/>
      <c r="G235" s="1047"/>
      <c r="H235" s="553" t="s">
        <v>664</v>
      </c>
      <c r="I235" s="36"/>
    </row>
    <row r="236" spans="1:9" ht="13.5" thickBot="1">
      <c r="A236" s="1098"/>
      <c r="B236" s="722"/>
      <c r="C236" s="723"/>
      <c r="D236" s="758"/>
      <c r="E236" s="1075" t="s">
        <v>137</v>
      </c>
      <c r="F236" s="1076"/>
      <c r="G236" s="1076"/>
      <c r="H236" s="554" t="s">
        <v>665</v>
      </c>
      <c r="I236" s="37"/>
    </row>
    <row r="237" spans="1:9" ht="12.75">
      <c r="A237" s="1098"/>
      <c r="B237" s="720" t="s">
        <v>699</v>
      </c>
      <c r="C237" s="721"/>
      <c r="D237" s="755"/>
      <c r="E237" s="1061" t="s">
        <v>134</v>
      </c>
      <c r="F237" s="1096"/>
      <c r="G237" s="1096"/>
      <c r="H237" s="553" t="s">
        <v>666</v>
      </c>
      <c r="I237" s="35"/>
    </row>
    <row r="238" spans="1:9" ht="12.75">
      <c r="A238" s="1098"/>
      <c r="B238" s="756"/>
      <c r="C238" s="761"/>
      <c r="D238" s="757"/>
      <c r="E238" s="1063" t="s">
        <v>135</v>
      </c>
      <c r="F238" s="1047"/>
      <c r="G238" s="1047"/>
      <c r="H238" s="553" t="s">
        <v>667</v>
      </c>
      <c r="I238" s="36"/>
    </row>
    <row r="239" spans="1:9" ht="12.75">
      <c r="A239" s="1098"/>
      <c r="B239" s="756"/>
      <c r="C239" s="761"/>
      <c r="D239" s="757"/>
      <c r="E239" s="1063" t="s">
        <v>136</v>
      </c>
      <c r="F239" s="1047"/>
      <c r="G239" s="1047"/>
      <c r="H239" s="553" t="s">
        <v>668</v>
      </c>
      <c r="I239" s="36"/>
    </row>
    <row r="240" spans="1:9" ht="13.5" thickBot="1">
      <c r="A240" s="1099"/>
      <c r="B240" s="722"/>
      <c r="C240" s="723"/>
      <c r="D240" s="758"/>
      <c r="E240" s="1075" t="s">
        <v>137</v>
      </c>
      <c r="F240" s="1076"/>
      <c r="G240" s="1076"/>
      <c r="H240" s="554" t="s">
        <v>669</v>
      </c>
      <c r="I240" s="37"/>
    </row>
    <row r="241" spans="1:9" ht="12.75">
      <c r="A241" s="894" t="s">
        <v>546</v>
      </c>
      <c r="B241" s="895"/>
      <c r="C241" s="895"/>
      <c r="D241" s="895"/>
      <c r="E241" s="895"/>
      <c r="F241" s="80" t="s">
        <v>138</v>
      </c>
      <c r="G241" s="7"/>
      <c r="H241" s="578" t="s">
        <v>529</v>
      </c>
      <c r="I241" s="31"/>
    </row>
    <row r="242" spans="1:9" ht="12.75">
      <c r="A242" s="896"/>
      <c r="B242" s="846"/>
      <c r="C242" s="846"/>
      <c r="D242" s="846"/>
      <c r="E242" s="846"/>
      <c r="F242" s="81" t="s">
        <v>140</v>
      </c>
      <c r="G242" s="8"/>
      <c r="H242" s="571" t="s">
        <v>139</v>
      </c>
      <c r="I242" s="38"/>
    </row>
    <row r="243" spans="1:9" ht="12.75">
      <c r="A243" s="896"/>
      <c r="B243" s="846"/>
      <c r="C243" s="846"/>
      <c r="D243" s="846"/>
      <c r="E243" s="846"/>
      <c r="F243" s="81" t="s">
        <v>142</v>
      </c>
      <c r="G243" s="14"/>
      <c r="H243" s="571" t="s">
        <v>141</v>
      </c>
      <c r="I243" s="38"/>
    </row>
    <row r="244" spans="1:9" ht="12.75">
      <c r="A244" s="896"/>
      <c r="B244" s="846"/>
      <c r="C244" s="846"/>
      <c r="D244" s="846"/>
      <c r="E244" s="846"/>
      <c r="F244" s="81" t="s">
        <v>144</v>
      </c>
      <c r="G244" s="81"/>
      <c r="H244" s="571" t="s">
        <v>143</v>
      </c>
      <c r="I244" s="38"/>
    </row>
    <row r="245" spans="1:9" ht="13.5" thickBot="1">
      <c r="A245" s="897"/>
      <c r="B245" s="898"/>
      <c r="C245" s="898"/>
      <c r="D245" s="898"/>
      <c r="E245" s="898"/>
      <c r="F245" s="136" t="s">
        <v>146</v>
      </c>
      <c r="G245" s="82"/>
      <c r="H245" s="572" t="s">
        <v>145</v>
      </c>
      <c r="I245" s="33"/>
    </row>
    <row r="246" spans="1:9" ht="13.5" customHeight="1" thickBot="1">
      <c r="A246" s="853" t="s">
        <v>147</v>
      </c>
      <c r="B246" s="966" t="s">
        <v>547</v>
      </c>
      <c r="C246" s="878" t="s">
        <v>312</v>
      </c>
      <c r="D246" s="876"/>
      <c r="E246" s="876"/>
      <c r="F246" s="135" t="s">
        <v>367</v>
      </c>
      <c r="G246" s="137"/>
      <c r="H246" s="317" t="s">
        <v>335</v>
      </c>
      <c r="I246" s="39"/>
    </row>
    <row r="247" spans="1:9" ht="13.5" thickBot="1">
      <c r="A247" s="854"/>
      <c r="B247" s="967"/>
      <c r="C247" s="1080" t="s">
        <v>532</v>
      </c>
      <c r="D247" s="1081"/>
      <c r="E247" s="1082"/>
      <c r="F247" s="962" t="s">
        <v>2035</v>
      </c>
      <c r="G247" s="1094"/>
      <c r="H247" s="317" t="s">
        <v>336</v>
      </c>
      <c r="I247" s="39"/>
    </row>
    <row r="248" spans="1:9" ht="12.75">
      <c r="A248" s="854"/>
      <c r="B248" s="967"/>
      <c r="C248" s="765" t="s">
        <v>313</v>
      </c>
      <c r="D248" s="737"/>
      <c r="E248" s="737"/>
      <c r="F248" s="100" t="s">
        <v>314</v>
      </c>
      <c r="G248" s="100"/>
      <c r="H248" s="578" t="s">
        <v>337</v>
      </c>
      <c r="I248" s="31"/>
    </row>
    <row r="249" spans="1:9" ht="12.75">
      <c r="A249" s="854"/>
      <c r="B249" s="967"/>
      <c r="C249" s="766"/>
      <c r="D249" s="739"/>
      <c r="E249" s="739"/>
      <c r="F249" s="138" t="s">
        <v>315</v>
      </c>
      <c r="G249" s="138"/>
      <c r="H249" s="323" t="s">
        <v>338</v>
      </c>
      <c r="I249" s="43"/>
    </row>
    <row r="250" spans="1:9" ht="24" customHeight="1" thickBot="1">
      <c r="A250" s="854"/>
      <c r="B250" s="967"/>
      <c r="C250" s="767"/>
      <c r="D250" s="741"/>
      <c r="E250" s="741"/>
      <c r="F250" s="906" t="s">
        <v>2036</v>
      </c>
      <c r="G250" s="1095"/>
      <c r="H250" s="572" t="s">
        <v>2037</v>
      </c>
      <c r="I250" s="33"/>
    </row>
    <row r="251" spans="1:9" ht="12.75">
      <c r="A251" s="854"/>
      <c r="B251" s="967"/>
      <c r="C251" s="746" t="s">
        <v>1607</v>
      </c>
      <c r="D251" s="747"/>
      <c r="E251" s="748"/>
      <c r="F251" s="100" t="s">
        <v>1608</v>
      </c>
      <c r="G251" s="79"/>
      <c r="H251" s="578" t="s">
        <v>1609</v>
      </c>
      <c r="I251" s="31"/>
    </row>
    <row r="252" spans="1:9" ht="13.5" thickBot="1">
      <c r="A252" s="854"/>
      <c r="B252" s="967"/>
      <c r="C252" s="749"/>
      <c r="D252" s="750"/>
      <c r="E252" s="751"/>
      <c r="F252" s="138" t="s">
        <v>2038</v>
      </c>
      <c r="G252" s="139"/>
      <c r="H252" s="323" t="s">
        <v>2039</v>
      </c>
      <c r="I252" s="43"/>
    </row>
    <row r="253" spans="1:9" ht="12.75" customHeight="1">
      <c r="A253" s="854"/>
      <c r="B253" s="967"/>
      <c r="C253" s="765" t="s">
        <v>148</v>
      </c>
      <c r="D253" s="738"/>
      <c r="E253" s="872" t="s">
        <v>2040</v>
      </c>
      <c r="F253" s="127" t="s">
        <v>2175</v>
      </c>
      <c r="G253" s="101"/>
      <c r="H253" s="578" t="s">
        <v>1610</v>
      </c>
      <c r="I253" s="31"/>
    </row>
    <row r="254" spans="1:9" ht="13.5" thickBot="1">
      <c r="A254" s="854"/>
      <c r="B254" s="967"/>
      <c r="C254" s="766"/>
      <c r="D254" s="740"/>
      <c r="E254" s="1074"/>
      <c r="F254" s="140" t="s">
        <v>2176</v>
      </c>
      <c r="G254" s="133"/>
      <c r="H254" s="571" t="s">
        <v>1611</v>
      </c>
      <c r="I254" s="38"/>
    </row>
    <row r="255" spans="1:9" ht="12.75">
      <c r="A255" s="854"/>
      <c r="B255" s="967"/>
      <c r="C255" s="766"/>
      <c r="D255" s="740"/>
      <c r="E255" s="872" t="s">
        <v>2177</v>
      </c>
      <c r="F255" s="141" t="s">
        <v>2178</v>
      </c>
      <c r="G255" s="142"/>
      <c r="H255" s="571" t="s">
        <v>149</v>
      </c>
      <c r="I255" s="38"/>
    </row>
    <row r="256" spans="1:9" ht="12.75">
      <c r="A256" s="854"/>
      <c r="B256" s="967"/>
      <c r="C256" s="766"/>
      <c r="D256" s="740"/>
      <c r="E256" s="875"/>
      <c r="F256" s="143" t="s">
        <v>2179</v>
      </c>
      <c r="G256" s="144"/>
      <c r="H256" s="571" t="s">
        <v>150</v>
      </c>
      <c r="I256" s="38"/>
    </row>
    <row r="257" spans="1:9" ht="13.5" thickBot="1">
      <c r="A257" s="854"/>
      <c r="B257" s="967"/>
      <c r="C257" s="766"/>
      <c r="D257" s="740"/>
      <c r="E257" s="1074"/>
      <c r="F257" s="145" t="s">
        <v>2180</v>
      </c>
      <c r="G257" s="146"/>
      <c r="H257" s="322" t="s">
        <v>151</v>
      </c>
      <c r="I257" s="32"/>
    </row>
    <row r="258" spans="1:9" ht="13.5" thickBot="1">
      <c r="A258" s="854"/>
      <c r="B258" s="968"/>
      <c r="C258" s="767"/>
      <c r="D258" s="742"/>
      <c r="E258" s="135" t="s">
        <v>1612</v>
      </c>
      <c r="G258" s="134"/>
      <c r="H258" s="317" t="s">
        <v>528</v>
      </c>
      <c r="I258" s="42"/>
    </row>
    <row r="259" spans="1:9" ht="12.75" customHeight="1">
      <c r="A259" s="854"/>
      <c r="B259" s="786" t="s">
        <v>548</v>
      </c>
      <c r="C259" s="1128"/>
      <c r="D259" s="720" t="s">
        <v>331</v>
      </c>
      <c r="E259" s="755"/>
      <c r="F259" s="100" t="s">
        <v>2041</v>
      </c>
      <c r="G259" s="101"/>
      <c r="H259" s="578" t="s">
        <v>1613</v>
      </c>
      <c r="I259" s="31"/>
    </row>
    <row r="260" spans="1:9" ht="12.75">
      <c r="A260" s="854"/>
      <c r="B260" s="787"/>
      <c r="C260" s="1129"/>
      <c r="D260" s="756"/>
      <c r="E260" s="757"/>
      <c r="F260" s="147" t="s">
        <v>2042</v>
      </c>
      <c r="G260" s="148"/>
      <c r="H260" s="571" t="s">
        <v>2043</v>
      </c>
      <c r="I260" s="34"/>
    </row>
    <row r="261" spans="1:9" ht="12.75">
      <c r="A261" s="854"/>
      <c r="B261" s="787"/>
      <c r="C261" s="1129"/>
      <c r="D261" s="756"/>
      <c r="E261" s="757"/>
      <c r="F261" s="120" t="s">
        <v>2044</v>
      </c>
      <c r="G261" s="133"/>
      <c r="H261" s="571" t="s">
        <v>1614</v>
      </c>
      <c r="I261" s="38"/>
    </row>
    <row r="262" spans="1:9" ht="12.75">
      <c r="A262" s="854"/>
      <c r="B262" s="787"/>
      <c r="C262" s="1129"/>
      <c r="D262" s="756"/>
      <c r="E262" s="757"/>
      <c r="F262" s="138" t="s">
        <v>2045</v>
      </c>
      <c r="G262" s="149"/>
      <c r="H262" s="322" t="s">
        <v>2046</v>
      </c>
      <c r="I262" s="32"/>
    </row>
    <row r="263" spans="1:9" ht="13.5" thickBot="1">
      <c r="A263" s="854"/>
      <c r="B263" s="787"/>
      <c r="C263" s="1129"/>
      <c r="D263" s="722"/>
      <c r="E263" s="758"/>
      <c r="F263" s="135" t="s">
        <v>1615</v>
      </c>
      <c r="G263" s="134"/>
      <c r="H263" s="572" t="s">
        <v>1616</v>
      </c>
      <c r="I263" s="33"/>
    </row>
    <row r="264" spans="1:9" ht="13.5" thickBot="1">
      <c r="A264" s="854"/>
      <c r="B264" s="787"/>
      <c r="C264" s="1129"/>
      <c r="D264" s="1087" t="s">
        <v>2421</v>
      </c>
      <c r="E264" s="1088"/>
      <c r="F264" s="1088"/>
      <c r="G264" s="1089"/>
      <c r="H264" s="323" t="s">
        <v>2422</v>
      </c>
      <c r="I264" s="43"/>
    </row>
    <row r="265" spans="1:9" ht="12.75">
      <c r="A265" s="854"/>
      <c r="B265" s="787"/>
      <c r="C265" s="1129"/>
      <c r="D265" s="720" t="s">
        <v>2047</v>
      </c>
      <c r="E265" s="755"/>
      <c r="F265" s="100" t="s">
        <v>2048</v>
      </c>
      <c r="G265" s="150"/>
      <c r="H265" s="578" t="s">
        <v>2049</v>
      </c>
      <c r="I265" s="31"/>
    </row>
    <row r="266" spans="1:9" ht="13.5" thickBot="1">
      <c r="A266" s="854"/>
      <c r="B266" s="787"/>
      <c r="C266" s="1129"/>
      <c r="D266" s="722"/>
      <c r="E266" s="758"/>
      <c r="F266" s="137" t="s">
        <v>2050</v>
      </c>
      <c r="G266" s="151"/>
      <c r="H266" s="572" t="s">
        <v>2051</v>
      </c>
      <c r="I266" s="43"/>
    </row>
    <row r="267" spans="1:9" ht="12.75">
      <c r="A267" s="854"/>
      <c r="B267" s="787"/>
      <c r="C267" s="1129"/>
      <c r="D267" s="720" t="s">
        <v>1617</v>
      </c>
      <c r="E267" s="721"/>
      <c r="F267" s="100" t="s">
        <v>152</v>
      </c>
      <c r="G267" s="101"/>
      <c r="H267" s="578" t="s">
        <v>1618</v>
      </c>
      <c r="I267" s="31"/>
    </row>
    <row r="268" spans="1:9" ht="13.5" customHeight="1" thickBot="1">
      <c r="A268" s="854"/>
      <c r="B268" s="787"/>
      <c r="C268" s="1129"/>
      <c r="D268" s="722"/>
      <c r="E268" s="723"/>
      <c r="F268" s="135" t="s">
        <v>153</v>
      </c>
      <c r="G268" s="134"/>
      <c r="H268" s="572" t="s">
        <v>1619</v>
      </c>
      <c r="I268" s="33"/>
    </row>
    <row r="269" spans="1:9" ht="13.5" customHeight="1" thickBot="1">
      <c r="A269" s="854"/>
      <c r="B269" s="787"/>
      <c r="C269" s="1129"/>
      <c r="D269" s="1087" t="s">
        <v>2181</v>
      </c>
      <c r="E269" s="1088"/>
      <c r="F269" s="1088"/>
      <c r="G269" s="1089"/>
      <c r="H269" s="323" t="s">
        <v>1620</v>
      </c>
      <c r="I269" s="42"/>
    </row>
    <row r="270" spans="1:9" ht="13.5" customHeight="1" thickBot="1">
      <c r="A270" s="854"/>
      <c r="B270" s="788"/>
      <c r="C270" s="1130"/>
      <c r="D270" s="1087" t="s">
        <v>2424</v>
      </c>
      <c r="E270" s="1088"/>
      <c r="F270" s="1088"/>
      <c r="G270" s="1089"/>
      <c r="H270" s="574" t="s">
        <v>2423</v>
      </c>
      <c r="I270" s="42"/>
    </row>
    <row r="271" spans="1:9" ht="13.5" customHeight="1">
      <c r="A271" s="854"/>
      <c r="B271" s="895" t="s">
        <v>549</v>
      </c>
      <c r="C271" s="895"/>
      <c r="D271" s="895"/>
      <c r="E271" s="895"/>
      <c r="F271" s="100" t="s">
        <v>2182</v>
      </c>
      <c r="G271" s="101"/>
      <c r="H271" s="578" t="s">
        <v>154</v>
      </c>
      <c r="I271" s="34"/>
    </row>
    <row r="272" spans="1:9" ht="13.5" thickBot="1">
      <c r="A272" s="855"/>
      <c r="B272" s="898"/>
      <c r="C272" s="898"/>
      <c r="D272" s="898"/>
      <c r="E272" s="898"/>
      <c r="F272" s="106" t="s">
        <v>2052</v>
      </c>
      <c r="G272" s="107"/>
      <c r="H272" s="333" t="s">
        <v>2053</v>
      </c>
      <c r="I272" s="34"/>
    </row>
    <row r="273" spans="1:9" ht="12.75" customHeight="1">
      <c r="A273" s="894" t="s">
        <v>2734</v>
      </c>
      <c r="B273" s="895"/>
      <c r="C273" s="895"/>
      <c r="D273" s="1077"/>
      <c r="E273" s="843" t="s">
        <v>1621</v>
      </c>
      <c r="F273" s="844"/>
      <c r="G273" s="1090"/>
      <c r="H273" s="579" t="s">
        <v>1622</v>
      </c>
      <c r="I273" s="31"/>
    </row>
    <row r="274" spans="1:9" ht="13.5" thickBot="1">
      <c r="A274" s="897"/>
      <c r="B274" s="898"/>
      <c r="C274" s="898"/>
      <c r="D274" s="1079"/>
      <c r="E274" s="1091" t="s">
        <v>1623</v>
      </c>
      <c r="F274" s="1092"/>
      <c r="G274" s="1093"/>
      <c r="H274" s="412" t="s">
        <v>1624</v>
      </c>
      <c r="I274" s="33"/>
    </row>
    <row r="275" spans="1:9" ht="12.75" customHeight="1">
      <c r="A275" s="894" t="s">
        <v>550</v>
      </c>
      <c r="B275" s="895"/>
      <c r="C275" s="895"/>
      <c r="D275" s="1077"/>
      <c r="E275" s="1" t="s">
        <v>1566</v>
      </c>
      <c r="F275" s="152"/>
      <c r="G275" s="105"/>
      <c r="H275" s="539" t="s">
        <v>1564</v>
      </c>
      <c r="I275" s="34"/>
    </row>
    <row r="276" spans="1:9" ht="12.75">
      <c r="A276" s="896"/>
      <c r="B276" s="846"/>
      <c r="C276" s="846"/>
      <c r="D276" s="1078"/>
      <c r="E276" s="153" t="s">
        <v>1567</v>
      </c>
      <c r="F276" s="154"/>
      <c r="G276" s="155"/>
      <c r="H276" s="539" t="s">
        <v>1565</v>
      </c>
      <c r="I276" s="34"/>
    </row>
    <row r="277" spans="1:9" ht="12.75">
      <c r="A277" s="896"/>
      <c r="B277" s="846"/>
      <c r="C277" s="846"/>
      <c r="D277" s="1078"/>
      <c r="E277" s="153" t="s">
        <v>160</v>
      </c>
      <c r="F277" s="154"/>
      <c r="G277" s="155"/>
      <c r="H277" s="539" t="s">
        <v>159</v>
      </c>
      <c r="I277" s="34"/>
    </row>
    <row r="278" spans="1:9" ht="12.75" customHeight="1">
      <c r="A278" s="896"/>
      <c r="B278" s="846"/>
      <c r="C278" s="846"/>
      <c r="D278" s="1078"/>
      <c r="E278" s="107" t="s">
        <v>164</v>
      </c>
      <c r="F278" s="110"/>
      <c r="G278" s="108"/>
      <c r="H278" s="351" t="s">
        <v>163</v>
      </c>
      <c r="I278" s="34"/>
    </row>
    <row r="279" spans="1:9" ht="13.5" customHeight="1" thickBot="1">
      <c r="A279" s="897"/>
      <c r="B279" s="898"/>
      <c r="C279" s="898"/>
      <c r="D279" s="1079"/>
      <c r="E279" s="113" t="s">
        <v>167</v>
      </c>
      <c r="F279" s="156"/>
      <c r="G279" s="157"/>
      <c r="H279" s="580" t="s">
        <v>166</v>
      </c>
      <c r="I279" s="33"/>
    </row>
    <row r="280" spans="1:9" ht="13.5" thickBot="1">
      <c r="A280" s="1083" t="s">
        <v>551</v>
      </c>
      <c r="B280" s="847" t="s">
        <v>179</v>
      </c>
      <c r="C280" s="848"/>
      <c r="D280" s="1085" t="s">
        <v>181</v>
      </c>
      <c r="E280" s="1053"/>
      <c r="F280" s="1053"/>
      <c r="G280" s="1086"/>
      <c r="H280" s="350" t="s">
        <v>180</v>
      </c>
      <c r="I280" s="44"/>
    </row>
    <row r="281" spans="1:9" ht="17.25" customHeight="1">
      <c r="A281" s="1084"/>
      <c r="B281" s="782" t="s">
        <v>2425</v>
      </c>
      <c r="C281" s="1072"/>
      <c r="D281" s="828" t="s">
        <v>2426</v>
      </c>
      <c r="E281" s="141" t="s">
        <v>120</v>
      </c>
      <c r="F281" s="152"/>
      <c r="G281" s="152"/>
      <c r="H281" s="413" t="s">
        <v>2427</v>
      </c>
      <c r="I281" s="380"/>
    </row>
    <row r="282" spans="1:9" ht="13.5" thickBot="1">
      <c r="A282" s="1084"/>
      <c r="B282" s="784"/>
      <c r="C282" s="1073"/>
      <c r="D282" s="829"/>
      <c r="E282" s="581" t="s">
        <v>2428</v>
      </c>
      <c r="F282" s="582"/>
      <c r="G282" s="582"/>
      <c r="H282" s="412" t="s">
        <v>2429</v>
      </c>
      <c r="I282" s="381"/>
    </row>
    <row r="283" spans="1:9" ht="12.75">
      <c r="A283" s="1084"/>
      <c r="B283" s="720" t="s">
        <v>182</v>
      </c>
      <c r="C283" s="721"/>
      <c r="D283" s="1064" t="s">
        <v>42</v>
      </c>
      <c r="E283" s="993"/>
      <c r="F283" s="993"/>
      <c r="G283" s="1065"/>
      <c r="H283" s="575" t="s">
        <v>183</v>
      </c>
      <c r="I283" s="31"/>
    </row>
    <row r="284" spans="1:9" ht="12.75">
      <c r="A284" s="1084"/>
      <c r="B284" s="756"/>
      <c r="C284" s="761"/>
      <c r="D284" s="983" t="s">
        <v>185</v>
      </c>
      <c r="E284" s="991"/>
      <c r="F284" s="991"/>
      <c r="G284" s="1066"/>
      <c r="H284" s="583" t="s">
        <v>184</v>
      </c>
      <c r="I284" s="32"/>
    </row>
    <row r="285" spans="1:9" ht="13.5" thickBot="1">
      <c r="A285" s="1084"/>
      <c r="B285" s="722"/>
      <c r="C285" s="723"/>
      <c r="D285" s="584" t="s">
        <v>2430</v>
      </c>
      <c r="E285" s="91"/>
      <c r="F285" s="91"/>
      <c r="G285" s="585"/>
      <c r="H285" s="580" t="s">
        <v>2431</v>
      </c>
      <c r="I285" s="382"/>
    </row>
    <row r="286" spans="1:9" ht="12.75" customHeight="1">
      <c r="A286" s="1084"/>
      <c r="B286" s="786" t="s">
        <v>188</v>
      </c>
      <c r="C286" s="966"/>
      <c r="D286" s="1064" t="s">
        <v>190</v>
      </c>
      <c r="E286" s="993"/>
      <c r="F286" s="993"/>
      <c r="G286" s="1065"/>
      <c r="H286" s="347" t="s">
        <v>189</v>
      </c>
      <c r="I286" s="34"/>
    </row>
    <row r="287" spans="1:9" ht="12.75">
      <c r="A287" s="1084"/>
      <c r="B287" s="787"/>
      <c r="C287" s="967"/>
      <c r="D287" s="983" t="s">
        <v>192</v>
      </c>
      <c r="E287" s="991"/>
      <c r="F287" s="991"/>
      <c r="G287" s="1066"/>
      <c r="H287" s="586" t="s">
        <v>191</v>
      </c>
      <c r="I287" s="38"/>
    </row>
    <row r="288" spans="1:9" ht="13.5" thickBot="1">
      <c r="A288" s="1084"/>
      <c r="B288" s="787"/>
      <c r="C288" s="967"/>
      <c r="D288" s="1067" t="s">
        <v>194</v>
      </c>
      <c r="E288" s="1068"/>
      <c r="F288" s="1068"/>
      <c r="G288" s="1069"/>
      <c r="H288" s="354" t="s">
        <v>193</v>
      </c>
      <c r="I288" s="33"/>
    </row>
    <row r="289" spans="1:9" ht="13.5" thickBot="1">
      <c r="A289" s="1084"/>
      <c r="B289" s="787"/>
      <c r="C289" s="967"/>
      <c r="D289" s="962" t="s">
        <v>196</v>
      </c>
      <c r="E289" s="1070"/>
      <c r="F289" s="1070"/>
      <c r="G289" s="1071"/>
      <c r="H289" s="587" t="s">
        <v>195</v>
      </c>
      <c r="I289" s="42"/>
    </row>
    <row r="290" spans="1:9" ht="12.75">
      <c r="A290" s="1084"/>
      <c r="B290" s="787"/>
      <c r="C290" s="967"/>
      <c r="D290" s="872" t="s">
        <v>2432</v>
      </c>
      <c r="E290" s="141" t="s">
        <v>40</v>
      </c>
      <c r="F290" s="1"/>
      <c r="G290" s="1"/>
      <c r="H290" s="542" t="s">
        <v>2433</v>
      </c>
      <c r="I290" s="383"/>
    </row>
    <row r="291" spans="1:9" ht="12.75">
      <c r="A291" s="1084"/>
      <c r="B291" s="787"/>
      <c r="C291" s="967"/>
      <c r="D291" s="875"/>
      <c r="E291" s="143" t="s">
        <v>123</v>
      </c>
      <c r="F291" s="107"/>
      <c r="G291" s="107"/>
      <c r="H291" s="540" t="s">
        <v>2434</v>
      </c>
      <c r="I291" s="384"/>
    </row>
    <row r="292" spans="1:9" ht="12.75">
      <c r="A292" s="1084"/>
      <c r="B292" s="787"/>
      <c r="C292" s="967"/>
      <c r="D292" s="875"/>
      <c r="E292" s="143" t="s">
        <v>2428</v>
      </c>
      <c r="F292" s="107"/>
      <c r="G292" s="107"/>
      <c r="H292" s="540" t="s">
        <v>2435</v>
      </c>
      <c r="I292" s="384"/>
    </row>
    <row r="293" spans="1:9" ht="12.75">
      <c r="A293" s="1084"/>
      <c r="B293" s="787"/>
      <c r="C293" s="967"/>
      <c r="D293" s="875"/>
      <c r="E293" s="143" t="s">
        <v>120</v>
      </c>
      <c r="F293" s="107"/>
      <c r="G293" s="107"/>
      <c r="H293" s="540" t="s">
        <v>2436</v>
      </c>
      <c r="I293" s="384"/>
    </row>
    <row r="294" spans="1:9" ht="13.5" thickBot="1">
      <c r="A294" s="1084"/>
      <c r="B294" s="787"/>
      <c r="C294" s="967"/>
      <c r="D294" s="1074"/>
      <c r="E294" s="145" t="s">
        <v>2437</v>
      </c>
      <c r="F294" s="113"/>
      <c r="G294" s="113"/>
      <c r="H294" s="541" t="s">
        <v>2438</v>
      </c>
      <c r="I294" s="385"/>
    </row>
    <row r="295" spans="1:9" ht="12.75" customHeight="1">
      <c r="A295" s="1084"/>
      <c r="B295" s="787"/>
      <c r="C295" s="967"/>
      <c r="D295" s="872" t="s">
        <v>2439</v>
      </c>
      <c r="E295" s="141" t="s">
        <v>40</v>
      </c>
      <c r="F295" s="1"/>
      <c r="G295" s="1"/>
      <c r="H295" s="542" t="s">
        <v>2440</v>
      </c>
      <c r="I295" s="383"/>
    </row>
    <row r="296" spans="1:9" ht="12.75">
      <c r="A296" s="1084"/>
      <c r="B296" s="787"/>
      <c r="C296" s="967"/>
      <c r="D296" s="875"/>
      <c r="E296" s="143" t="s">
        <v>123</v>
      </c>
      <c r="F296" s="107"/>
      <c r="G296" s="107"/>
      <c r="H296" s="540" t="s">
        <v>2441</v>
      </c>
      <c r="I296" s="384"/>
    </row>
    <row r="297" spans="1:9" ht="12.75">
      <c r="A297" s="1084"/>
      <c r="B297" s="787"/>
      <c r="C297" s="967"/>
      <c r="D297" s="875"/>
      <c r="E297" s="143" t="s">
        <v>2428</v>
      </c>
      <c r="F297" s="107"/>
      <c r="G297" s="107"/>
      <c r="H297" s="540" t="s">
        <v>2442</v>
      </c>
      <c r="I297" s="384"/>
    </row>
    <row r="298" spans="1:9" ht="12.75">
      <c r="A298" s="1084"/>
      <c r="B298" s="787"/>
      <c r="C298" s="967"/>
      <c r="D298" s="875"/>
      <c r="E298" s="143" t="s">
        <v>120</v>
      </c>
      <c r="F298" s="107"/>
      <c r="G298" s="107"/>
      <c r="H298" s="540" t="s">
        <v>2443</v>
      </c>
      <c r="I298" s="384"/>
    </row>
    <row r="299" spans="1:9" ht="13.5" thickBot="1">
      <c r="A299" s="1084"/>
      <c r="B299" s="787"/>
      <c r="C299" s="967"/>
      <c r="D299" s="1074"/>
      <c r="E299" s="145" t="s">
        <v>2437</v>
      </c>
      <c r="F299" s="113"/>
      <c r="G299" s="113"/>
      <c r="H299" s="541" t="s">
        <v>2444</v>
      </c>
      <c r="I299" s="385"/>
    </row>
    <row r="300" spans="1:9" ht="12.75">
      <c r="A300" s="1084"/>
      <c r="B300" s="894" t="s">
        <v>2450</v>
      </c>
      <c r="C300" s="1077"/>
      <c r="D300" s="1" t="s">
        <v>40</v>
      </c>
      <c r="E300" s="1"/>
      <c r="F300" s="1"/>
      <c r="G300" s="1"/>
      <c r="H300" s="542" t="s">
        <v>2445</v>
      </c>
      <c r="I300" s="383"/>
    </row>
    <row r="301" spans="1:9" ht="12.75">
      <c r="A301" s="1084"/>
      <c r="B301" s="896"/>
      <c r="C301" s="1078"/>
      <c r="D301" s="107" t="s">
        <v>123</v>
      </c>
      <c r="E301" s="107"/>
      <c r="F301" s="107"/>
      <c r="G301" s="107"/>
      <c r="H301" s="540" t="s">
        <v>2446</v>
      </c>
      <c r="I301" s="384"/>
    </row>
    <row r="302" spans="1:9" ht="12.75">
      <c r="A302" s="1084"/>
      <c r="B302" s="896"/>
      <c r="C302" s="1078"/>
      <c r="D302" s="107" t="s">
        <v>2428</v>
      </c>
      <c r="E302" s="107"/>
      <c r="F302" s="107"/>
      <c r="G302" s="107"/>
      <c r="H302" s="540" t="s">
        <v>2447</v>
      </c>
      <c r="I302" s="384"/>
    </row>
    <row r="303" spans="1:9" ht="12.75">
      <c r="A303" s="1084"/>
      <c r="B303" s="896"/>
      <c r="C303" s="1078"/>
      <c r="D303" s="107" t="s">
        <v>120</v>
      </c>
      <c r="E303" s="107"/>
      <c r="F303" s="107"/>
      <c r="G303" s="107"/>
      <c r="H303" s="540" t="s">
        <v>2448</v>
      </c>
      <c r="I303" s="384"/>
    </row>
    <row r="304" spans="1:9" ht="13.5" thickBot="1">
      <c r="A304" s="1084"/>
      <c r="B304" s="897"/>
      <c r="C304" s="1079"/>
      <c r="D304" s="113" t="s">
        <v>2437</v>
      </c>
      <c r="E304" s="113"/>
      <c r="F304" s="113"/>
      <c r="G304" s="113"/>
      <c r="H304" s="541" t="s">
        <v>2449</v>
      </c>
      <c r="I304" s="385"/>
    </row>
    <row r="305" spans="1:9" ht="12.75">
      <c r="A305" s="894" t="s">
        <v>552</v>
      </c>
      <c r="B305" s="895"/>
      <c r="C305" s="895"/>
      <c r="D305" s="895"/>
      <c r="E305" s="720" t="s">
        <v>2</v>
      </c>
      <c r="F305" s="6" t="s">
        <v>156</v>
      </c>
      <c r="G305" s="158"/>
      <c r="H305" s="542" t="s">
        <v>155</v>
      </c>
      <c r="I305" s="31"/>
    </row>
    <row r="306" spans="1:9" ht="12.75">
      <c r="A306" s="896"/>
      <c r="B306" s="846"/>
      <c r="C306" s="846"/>
      <c r="D306" s="846"/>
      <c r="E306" s="756"/>
      <c r="F306" s="106" t="s">
        <v>158</v>
      </c>
      <c r="G306" s="159"/>
      <c r="H306" s="540" t="s">
        <v>157</v>
      </c>
      <c r="I306" s="38"/>
    </row>
    <row r="307" spans="1:9" ht="13.5" thickBot="1">
      <c r="A307" s="896"/>
      <c r="B307" s="846"/>
      <c r="C307" s="846"/>
      <c r="D307" s="846"/>
      <c r="E307" s="722"/>
      <c r="F307" s="112" t="s">
        <v>162</v>
      </c>
      <c r="G307" s="160"/>
      <c r="H307" s="541" t="s">
        <v>161</v>
      </c>
      <c r="I307" s="33"/>
    </row>
    <row r="308" spans="1:9" ht="12.75">
      <c r="A308" s="896"/>
      <c r="B308" s="846"/>
      <c r="C308" s="846"/>
      <c r="D308" s="846"/>
      <c r="E308" s="720" t="s">
        <v>6</v>
      </c>
      <c r="F308" s="6" t="s">
        <v>156</v>
      </c>
      <c r="G308" s="158"/>
      <c r="H308" s="542" t="s">
        <v>165</v>
      </c>
      <c r="I308" s="34"/>
    </row>
    <row r="309" spans="1:9" ht="12.75">
      <c r="A309" s="896"/>
      <c r="B309" s="846"/>
      <c r="C309" s="846"/>
      <c r="D309" s="846"/>
      <c r="E309" s="756"/>
      <c r="F309" s="106" t="s">
        <v>158</v>
      </c>
      <c r="G309" s="159"/>
      <c r="H309" s="540" t="s">
        <v>168</v>
      </c>
      <c r="I309" s="38"/>
    </row>
    <row r="310" spans="1:9" ht="13.5" thickBot="1">
      <c r="A310" s="897"/>
      <c r="B310" s="898"/>
      <c r="C310" s="898"/>
      <c r="D310" s="898"/>
      <c r="E310" s="722"/>
      <c r="F310" s="112" t="s">
        <v>162</v>
      </c>
      <c r="G310" s="160"/>
      <c r="H310" s="541" t="s">
        <v>169</v>
      </c>
      <c r="I310" s="33"/>
    </row>
    <row r="311" spans="1:9" ht="13.5" customHeight="1">
      <c r="A311" s="724" t="s">
        <v>553</v>
      </c>
      <c r="B311" s="1034" t="s">
        <v>844</v>
      </c>
      <c r="C311" s="901" t="s">
        <v>1625</v>
      </c>
      <c r="D311" s="6" t="s">
        <v>449</v>
      </c>
      <c r="E311" s="1"/>
      <c r="F311" s="1"/>
      <c r="G311" s="2"/>
      <c r="H311" s="575" t="s">
        <v>170</v>
      </c>
      <c r="I311" s="31"/>
    </row>
    <row r="312" spans="1:9" ht="13.5" customHeight="1">
      <c r="A312" s="725"/>
      <c r="B312" s="1035"/>
      <c r="C312" s="1048"/>
      <c r="D312" s="1049" t="s">
        <v>1626</v>
      </c>
      <c r="E312" s="1050"/>
      <c r="F312" s="10" t="s">
        <v>2</v>
      </c>
      <c r="G312" s="10"/>
      <c r="H312" s="577" t="s">
        <v>1627</v>
      </c>
      <c r="I312" s="38"/>
    </row>
    <row r="313" spans="1:9" ht="12.75">
      <c r="A313" s="725"/>
      <c r="B313" s="1035"/>
      <c r="C313" s="1048"/>
      <c r="D313" s="864"/>
      <c r="E313" s="865"/>
      <c r="F313" s="10" t="s">
        <v>6</v>
      </c>
      <c r="G313" s="10"/>
      <c r="H313" s="577" t="s">
        <v>1628</v>
      </c>
      <c r="I313" s="38"/>
    </row>
    <row r="314" spans="1:9" ht="12.75">
      <c r="A314" s="725"/>
      <c r="B314" s="1035"/>
      <c r="C314" s="1048"/>
      <c r="D314" s="1051"/>
      <c r="E314" s="1052"/>
      <c r="F314" s="10" t="s">
        <v>1629</v>
      </c>
      <c r="G314" s="10"/>
      <c r="H314" s="577" t="s">
        <v>1630</v>
      </c>
      <c r="I314" s="38"/>
    </row>
    <row r="315" spans="1:9" ht="13.5" customHeight="1">
      <c r="A315" s="725"/>
      <c r="B315" s="1035"/>
      <c r="C315" s="1048"/>
      <c r="D315" s="1049" t="s">
        <v>1631</v>
      </c>
      <c r="E315" s="1050"/>
      <c r="F315" s="3" t="s">
        <v>1632</v>
      </c>
      <c r="G315" s="10"/>
      <c r="H315" s="577" t="s">
        <v>1633</v>
      </c>
      <c r="I315" s="38"/>
    </row>
    <row r="316" spans="1:9" ht="13.5" thickBot="1">
      <c r="A316" s="725"/>
      <c r="B316" s="1035"/>
      <c r="C316" s="902"/>
      <c r="D316" s="804"/>
      <c r="E316" s="1033"/>
      <c r="F316" s="3" t="s">
        <v>1634</v>
      </c>
      <c r="G316" s="10"/>
      <c r="H316" s="577" t="s">
        <v>1635</v>
      </c>
      <c r="I316" s="38"/>
    </row>
    <row r="317" spans="1:9" ht="13.5" customHeight="1" thickBot="1">
      <c r="A317" s="725"/>
      <c r="B317" s="1035"/>
      <c r="C317" s="1053" t="s">
        <v>845</v>
      </c>
      <c r="D317" s="1053"/>
      <c r="E317" s="1053"/>
      <c r="F317" s="1053"/>
      <c r="G317" s="1053"/>
      <c r="H317" s="350" t="s">
        <v>846</v>
      </c>
      <c r="I317" s="44"/>
    </row>
    <row r="318" spans="1:9" ht="12.75" customHeight="1">
      <c r="A318" s="725"/>
      <c r="B318" s="1035"/>
      <c r="C318" s="1054" t="s">
        <v>498</v>
      </c>
      <c r="D318" s="1061" t="s">
        <v>1636</v>
      </c>
      <c r="E318" s="1062"/>
      <c r="F318" s="1062"/>
      <c r="G318" s="1062"/>
      <c r="H318" s="575" t="s">
        <v>1637</v>
      </c>
      <c r="I318" s="31"/>
    </row>
    <row r="319" spans="1:9" ht="12.75">
      <c r="A319" s="725"/>
      <c r="B319" s="1035"/>
      <c r="C319" s="1055"/>
      <c r="D319" s="11" t="s">
        <v>172</v>
      </c>
      <c r="E319" s="12"/>
      <c r="F319" s="12"/>
      <c r="G319" s="12"/>
      <c r="H319" s="351" t="s">
        <v>171</v>
      </c>
      <c r="I319" s="34"/>
    </row>
    <row r="320" spans="1:9" ht="12.75">
      <c r="A320" s="725"/>
      <c r="B320" s="1035"/>
      <c r="C320" s="1055"/>
      <c r="D320" s="1063" t="s">
        <v>174</v>
      </c>
      <c r="E320" s="1047"/>
      <c r="F320" s="1047"/>
      <c r="G320" s="1047"/>
      <c r="H320" s="577" t="s">
        <v>173</v>
      </c>
      <c r="I320" s="38"/>
    </row>
    <row r="321" spans="1:9" ht="13.5" thickBot="1">
      <c r="A321" s="725"/>
      <c r="B321" s="1035"/>
      <c r="C321" s="1055"/>
      <c r="D321" s="1075" t="s">
        <v>450</v>
      </c>
      <c r="E321" s="1076"/>
      <c r="F321" s="1076"/>
      <c r="G321" s="1076"/>
      <c r="H321" s="541" t="s">
        <v>501</v>
      </c>
      <c r="I321" s="33"/>
    </row>
    <row r="322" spans="1:9" ht="13.5" thickBot="1">
      <c r="A322" s="725"/>
      <c r="B322" s="1035"/>
      <c r="C322" s="1055"/>
      <c r="D322" s="1039" t="s">
        <v>451</v>
      </c>
      <c r="E322" s="1040"/>
      <c r="F322" s="1040"/>
      <c r="G322" s="1040"/>
      <c r="H322" s="588" t="s">
        <v>503</v>
      </c>
      <c r="I322" s="44"/>
    </row>
    <row r="323" spans="1:9" ht="12.75" customHeight="1">
      <c r="A323" s="725"/>
      <c r="B323" s="1035"/>
      <c r="C323" s="1055"/>
      <c r="D323" s="1057" t="s">
        <v>452</v>
      </c>
      <c r="E323" s="844" t="s">
        <v>453</v>
      </c>
      <c r="F323" s="844"/>
      <c r="G323" s="844"/>
      <c r="H323" s="542" t="s">
        <v>505</v>
      </c>
      <c r="I323" s="31"/>
    </row>
    <row r="324" spans="1:9" ht="12.75">
      <c r="A324" s="725"/>
      <c r="B324" s="1035"/>
      <c r="C324" s="1055"/>
      <c r="D324" s="1059"/>
      <c r="E324" s="731" t="s">
        <v>454</v>
      </c>
      <c r="F324" s="1047"/>
      <c r="G324" s="1047"/>
      <c r="H324" s="540" t="s">
        <v>507</v>
      </c>
      <c r="I324" s="38"/>
    </row>
    <row r="325" spans="1:9" ht="12.75">
      <c r="A325" s="725"/>
      <c r="B325" s="1035"/>
      <c r="C325" s="1055"/>
      <c r="D325" s="1059"/>
      <c r="E325" s="731" t="s">
        <v>455</v>
      </c>
      <c r="F325" s="1047"/>
      <c r="G325" s="1047"/>
      <c r="H325" s="540" t="s">
        <v>509</v>
      </c>
      <c r="I325" s="38"/>
    </row>
    <row r="326" spans="1:9" ht="12.75">
      <c r="A326" s="725"/>
      <c r="B326" s="1035"/>
      <c r="C326" s="1055"/>
      <c r="D326" s="1123"/>
      <c r="E326" s="4" t="s">
        <v>1885</v>
      </c>
      <c r="F326" s="48"/>
      <c r="G326" s="48"/>
      <c r="H326" s="279" t="s">
        <v>1893</v>
      </c>
      <c r="I326" s="32"/>
    </row>
    <row r="327" spans="1:9" ht="12.75" customHeight="1" thickBot="1">
      <c r="A327" s="725"/>
      <c r="B327" s="1035"/>
      <c r="C327" s="1055"/>
      <c r="D327" s="1123"/>
      <c r="E327" s="842" t="s">
        <v>456</v>
      </c>
      <c r="F327" s="1076"/>
      <c r="G327" s="1076"/>
      <c r="H327" s="541" t="s">
        <v>511</v>
      </c>
      <c r="I327" s="32"/>
    </row>
    <row r="328" spans="1:9" ht="13.5" thickBot="1">
      <c r="A328" s="725"/>
      <c r="B328" s="1036"/>
      <c r="C328" s="1056"/>
      <c r="D328" s="1060"/>
      <c r="E328" s="842" t="s">
        <v>1886</v>
      </c>
      <c r="F328" s="1076"/>
      <c r="G328" s="1076"/>
      <c r="H328" s="541" t="s">
        <v>1894</v>
      </c>
      <c r="I328" s="33"/>
    </row>
    <row r="329" spans="1:9" ht="12.75">
      <c r="A329" s="725"/>
      <c r="B329" s="1119" t="s">
        <v>316</v>
      </c>
      <c r="C329" s="901" t="s">
        <v>1625</v>
      </c>
      <c r="D329" s="801" t="s">
        <v>1626</v>
      </c>
      <c r="E329" s="863"/>
      <c r="F329" s="10" t="s">
        <v>2</v>
      </c>
      <c r="G329" s="10"/>
      <c r="H329" s="577" t="s">
        <v>1638</v>
      </c>
      <c r="I329" s="38"/>
    </row>
    <row r="330" spans="1:9" ht="12.75" customHeight="1">
      <c r="A330" s="725"/>
      <c r="B330" s="1120"/>
      <c r="C330" s="1048"/>
      <c r="D330" s="864"/>
      <c r="E330" s="865"/>
      <c r="F330" s="10" t="s">
        <v>6</v>
      </c>
      <c r="G330" s="10"/>
      <c r="H330" s="577" t="s">
        <v>1639</v>
      </c>
      <c r="I330" s="38"/>
    </row>
    <row r="331" spans="1:9" ht="12.75">
      <c r="A331" s="725"/>
      <c r="B331" s="1120"/>
      <c r="C331" s="1048"/>
      <c r="D331" s="1051"/>
      <c r="E331" s="1052"/>
      <c r="F331" s="10" t="s">
        <v>1629</v>
      </c>
      <c r="G331" s="10"/>
      <c r="H331" s="577" t="s">
        <v>1640</v>
      </c>
      <c r="I331" s="38"/>
    </row>
    <row r="332" spans="1:9" ht="13.5" customHeight="1">
      <c r="A332" s="725"/>
      <c r="B332" s="1120"/>
      <c r="C332" s="1048"/>
      <c r="D332" s="1049" t="s">
        <v>1631</v>
      </c>
      <c r="E332" s="1050"/>
      <c r="F332" s="3" t="s">
        <v>1632</v>
      </c>
      <c r="G332" s="10"/>
      <c r="H332" s="577" t="s">
        <v>1641</v>
      </c>
      <c r="I332" s="38"/>
    </row>
    <row r="333" spans="1:9" ht="12.75" customHeight="1" thickBot="1">
      <c r="A333" s="725"/>
      <c r="B333" s="1120"/>
      <c r="C333" s="902"/>
      <c r="D333" s="804"/>
      <c r="E333" s="1033"/>
      <c r="F333" s="5" t="s">
        <v>1634</v>
      </c>
      <c r="G333" s="13"/>
      <c r="H333" s="580" t="s">
        <v>1642</v>
      </c>
      <c r="I333" s="33"/>
    </row>
    <row r="334" spans="1:9" ht="13.5" thickBot="1">
      <c r="A334" s="725"/>
      <c r="B334" s="1120"/>
      <c r="C334" s="1053" t="s">
        <v>845</v>
      </c>
      <c r="D334" s="1053"/>
      <c r="E334" s="1053"/>
      <c r="F334" s="1053"/>
      <c r="G334" s="1053"/>
      <c r="H334" s="350" t="s">
        <v>847</v>
      </c>
      <c r="I334" s="44"/>
    </row>
    <row r="335" spans="1:9" ht="12.75">
      <c r="A335" s="725"/>
      <c r="B335" s="1120"/>
      <c r="C335" s="1054" t="s">
        <v>498</v>
      </c>
      <c r="D335" s="1061" t="s">
        <v>1636</v>
      </c>
      <c r="E335" s="1062"/>
      <c r="F335" s="1062"/>
      <c r="G335" s="1062"/>
      <c r="H335" s="575" t="s">
        <v>1643</v>
      </c>
      <c r="I335" s="31"/>
    </row>
    <row r="336" spans="1:9" ht="12.75">
      <c r="A336" s="725"/>
      <c r="B336" s="1120"/>
      <c r="C336" s="1055"/>
      <c r="D336" s="11" t="s">
        <v>172</v>
      </c>
      <c r="E336" s="12"/>
      <c r="F336" s="12"/>
      <c r="G336" s="12"/>
      <c r="H336" s="351" t="s">
        <v>499</v>
      </c>
      <c r="I336" s="34"/>
    </row>
    <row r="337" spans="1:9" ht="12.75">
      <c r="A337" s="725"/>
      <c r="B337" s="1120"/>
      <c r="C337" s="1055"/>
      <c r="D337" s="1063" t="s">
        <v>174</v>
      </c>
      <c r="E337" s="1047"/>
      <c r="F337" s="1047"/>
      <c r="G337" s="1047"/>
      <c r="H337" s="577" t="s">
        <v>500</v>
      </c>
      <c r="I337" s="38"/>
    </row>
    <row r="338" spans="1:9" ht="13.5" thickBot="1">
      <c r="A338" s="725"/>
      <c r="B338" s="1120"/>
      <c r="C338" s="1055"/>
      <c r="D338" s="1075" t="s">
        <v>450</v>
      </c>
      <c r="E338" s="1076"/>
      <c r="F338" s="1076"/>
      <c r="G338" s="1076"/>
      <c r="H338" s="580" t="s">
        <v>502</v>
      </c>
      <c r="I338" s="33"/>
    </row>
    <row r="339" spans="1:9" ht="13.5" thickBot="1">
      <c r="A339" s="725"/>
      <c r="B339" s="1120"/>
      <c r="C339" s="1055"/>
      <c r="D339" s="1039" t="s">
        <v>451</v>
      </c>
      <c r="E339" s="1040"/>
      <c r="F339" s="1040"/>
      <c r="G339" s="1040"/>
      <c r="H339" s="350" t="s">
        <v>504</v>
      </c>
      <c r="I339" s="44"/>
    </row>
    <row r="340" spans="1:9" ht="12.75">
      <c r="A340" s="725"/>
      <c r="B340" s="1120"/>
      <c r="C340" s="1055"/>
      <c r="D340" s="1041" t="s">
        <v>174</v>
      </c>
      <c r="E340" s="1042"/>
      <c r="F340" s="9" t="s">
        <v>1644</v>
      </c>
      <c r="G340" s="9"/>
      <c r="H340" s="413" t="s">
        <v>1646</v>
      </c>
      <c r="I340" s="31"/>
    </row>
    <row r="341" spans="1:9" ht="12.75">
      <c r="A341" s="725"/>
      <c r="B341" s="1120"/>
      <c r="C341" s="1055"/>
      <c r="D341" s="1043"/>
      <c r="E341" s="1044"/>
      <c r="F341" s="14" t="s">
        <v>1645</v>
      </c>
      <c r="G341" s="14"/>
      <c r="H341" s="414" t="s">
        <v>1647</v>
      </c>
      <c r="I341" s="38"/>
    </row>
    <row r="342" spans="1:9" ht="12.75">
      <c r="A342" s="725"/>
      <c r="B342" s="1120"/>
      <c r="C342" s="1055"/>
      <c r="D342" s="1043"/>
      <c r="E342" s="1044"/>
      <c r="F342" s="14" t="s">
        <v>136</v>
      </c>
      <c r="G342" s="14"/>
      <c r="H342" s="414" t="s">
        <v>1648</v>
      </c>
      <c r="I342" s="38"/>
    </row>
    <row r="343" spans="1:9" ht="12.75">
      <c r="A343" s="725"/>
      <c r="B343" s="1120"/>
      <c r="C343" s="1055"/>
      <c r="D343" s="1043"/>
      <c r="E343" s="1044"/>
      <c r="F343" s="14" t="s">
        <v>137</v>
      </c>
      <c r="G343" s="14"/>
      <c r="H343" s="414" t="s">
        <v>1649</v>
      </c>
      <c r="I343" s="38"/>
    </row>
    <row r="344" spans="1:9" ht="12.75">
      <c r="A344" s="725"/>
      <c r="B344" s="1120"/>
      <c r="C344" s="1055"/>
      <c r="D344" s="1043"/>
      <c r="E344" s="1044"/>
      <c r="F344" s="14" t="s">
        <v>884</v>
      </c>
      <c r="G344" s="14"/>
      <c r="H344" s="414" t="s">
        <v>1658</v>
      </c>
      <c r="I344" s="38"/>
    </row>
    <row r="345" spans="1:9" ht="12.75">
      <c r="A345" s="725"/>
      <c r="B345" s="1120"/>
      <c r="C345" s="1055"/>
      <c r="D345" s="1043"/>
      <c r="E345" s="1044"/>
      <c r="F345" s="14" t="s">
        <v>1661</v>
      </c>
      <c r="G345" s="14"/>
      <c r="H345" s="414" t="s">
        <v>1662</v>
      </c>
      <c r="I345" s="38"/>
    </row>
    <row r="346" spans="1:9" ht="12.75">
      <c r="A346" s="725"/>
      <c r="B346" s="1120"/>
      <c r="C346" s="1055"/>
      <c r="D346" s="1043"/>
      <c r="E346" s="1044"/>
      <c r="F346" s="14" t="s">
        <v>44</v>
      </c>
      <c r="G346" s="14"/>
      <c r="H346" s="414" t="s">
        <v>1665</v>
      </c>
      <c r="I346" s="38"/>
    </row>
    <row r="347" spans="1:9" ht="12.75">
      <c r="A347" s="725"/>
      <c r="B347" s="1120"/>
      <c r="C347" s="1055"/>
      <c r="D347" s="1043"/>
      <c r="E347" s="1044"/>
      <c r="F347" s="14" t="s">
        <v>45</v>
      </c>
      <c r="G347" s="14"/>
      <c r="H347" s="414" t="s">
        <v>1668</v>
      </c>
      <c r="I347" s="38"/>
    </row>
    <row r="348" spans="1:9" ht="13.5" thickBot="1">
      <c r="A348" s="725"/>
      <c r="B348" s="1120"/>
      <c r="C348" s="1055"/>
      <c r="D348" s="1045"/>
      <c r="E348" s="1046"/>
      <c r="F348" s="49" t="s">
        <v>1887</v>
      </c>
      <c r="G348" s="49"/>
      <c r="H348" s="412" t="s">
        <v>1888</v>
      </c>
      <c r="I348" s="33"/>
    </row>
    <row r="349" spans="1:9" ht="12.75">
      <c r="A349" s="725"/>
      <c r="B349" s="1120"/>
      <c r="C349" s="1055"/>
      <c r="D349" s="1041" t="s">
        <v>450</v>
      </c>
      <c r="E349" s="1042"/>
      <c r="F349" s="9" t="s">
        <v>1644</v>
      </c>
      <c r="G349" s="9"/>
      <c r="H349" s="413" t="s">
        <v>1650</v>
      </c>
      <c r="I349" s="31"/>
    </row>
    <row r="350" spans="1:9" ht="12.75">
      <c r="A350" s="725"/>
      <c r="B350" s="1120"/>
      <c r="C350" s="1055"/>
      <c r="D350" s="1043"/>
      <c r="E350" s="1044"/>
      <c r="F350" s="14" t="s">
        <v>1645</v>
      </c>
      <c r="G350" s="14"/>
      <c r="H350" s="414" t="s">
        <v>1651</v>
      </c>
      <c r="I350" s="38"/>
    </row>
    <row r="351" spans="1:9" ht="12.75">
      <c r="A351" s="725"/>
      <c r="B351" s="1120"/>
      <c r="C351" s="1055"/>
      <c r="D351" s="1043"/>
      <c r="E351" s="1044"/>
      <c r="F351" s="14" t="s">
        <v>136</v>
      </c>
      <c r="G351" s="14"/>
      <c r="H351" s="414" t="s">
        <v>1652</v>
      </c>
      <c r="I351" s="38"/>
    </row>
    <row r="352" spans="1:9" ht="12.75">
      <c r="A352" s="725"/>
      <c r="B352" s="1120"/>
      <c r="C352" s="1055"/>
      <c r="D352" s="1043"/>
      <c r="E352" s="1044"/>
      <c r="F352" s="14" t="s">
        <v>137</v>
      </c>
      <c r="G352" s="14"/>
      <c r="H352" s="414" t="s">
        <v>1653</v>
      </c>
      <c r="I352" s="38"/>
    </row>
    <row r="353" spans="1:9" ht="12.75">
      <c r="A353" s="725"/>
      <c r="B353" s="1120"/>
      <c r="C353" s="1055"/>
      <c r="D353" s="1043"/>
      <c r="E353" s="1044"/>
      <c r="F353" s="14" t="s">
        <v>884</v>
      </c>
      <c r="G353" s="14"/>
      <c r="H353" s="414" t="s">
        <v>1659</v>
      </c>
      <c r="I353" s="38"/>
    </row>
    <row r="354" spans="1:9" ht="12.75">
      <c r="A354" s="725"/>
      <c r="B354" s="1120"/>
      <c r="C354" s="1055"/>
      <c r="D354" s="1043"/>
      <c r="E354" s="1044"/>
      <c r="F354" s="14" t="s">
        <v>1661</v>
      </c>
      <c r="G354" s="14"/>
      <c r="H354" s="414" t="s">
        <v>1663</v>
      </c>
      <c r="I354" s="38"/>
    </row>
    <row r="355" spans="1:9" ht="12.75">
      <c r="A355" s="725"/>
      <c r="B355" s="1120"/>
      <c r="C355" s="1055"/>
      <c r="D355" s="1043"/>
      <c r="E355" s="1044"/>
      <c r="F355" s="14" t="s">
        <v>44</v>
      </c>
      <c r="G355" s="14"/>
      <c r="H355" s="414" t="s">
        <v>1666</v>
      </c>
      <c r="I355" s="38"/>
    </row>
    <row r="356" spans="1:9" ht="12.75">
      <c r="A356" s="725"/>
      <c r="B356" s="1120"/>
      <c r="C356" s="1055"/>
      <c r="D356" s="1043"/>
      <c r="E356" s="1044"/>
      <c r="F356" s="14" t="s">
        <v>45</v>
      </c>
      <c r="G356" s="14"/>
      <c r="H356" s="414" t="s">
        <v>1669</v>
      </c>
      <c r="I356" s="38"/>
    </row>
    <row r="357" spans="1:9" ht="13.5" thickBot="1">
      <c r="A357" s="725"/>
      <c r="B357" s="1120"/>
      <c r="C357" s="1055"/>
      <c r="D357" s="1045"/>
      <c r="E357" s="1046"/>
      <c r="F357" s="49" t="s">
        <v>1887</v>
      </c>
      <c r="G357" s="49"/>
      <c r="H357" s="412" t="s">
        <v>1889</v>
      </c>
      <c r="I357" s="33"/>
    </row>
    <row r="358" spans="1:9" ht="12.75">
      <c r="A358" s="725"/>
      <c r="B358" s="1120"/>
      <c r="C358" s="1055"/>
      <c r="D358" s="1041" t="s">
        <v>451</v>
      </c>
      <c r="E358" s="1042"/>
      <c r="F358" s="9" t="s">
        <v>1644</v>
      </c>
      <c r="G358" s="7"/>
      <c r="H358" s="589" t="s">
        <v>1654</v>
      </c>
      <c r="I358" s="31"/>
    </row>
    <row r="359" spans="1:9" ht="12.75">
      <c r="A359" s="725"/>
      <c r="B359" s="1120"/>
      <c r="C359" s="1055"/>
      <c r="D359" s="1043"/>
      <c r="E359" s="1044"/>
      <c r="F359" s="14" t="s">
        <v>1645</v>
      </c>
      <c r="G359" s="8"/>
      <c r="H359" s="590" t="s">
        <v>1655</v>
      </c>
      <c r="I359" s="38"/>
    </row>
    <row r="360" spans="1:9" ht="12.75">
      <c r="A360" s="725"/>
      <c r="B360" s="1120"/>
      <c r="C360" s="1055"/>
      <c r="D360" s="1043"/>
      <c r="E360" s="1044"/>
      <c r="F360" s="14" t="s">
        <v>136</v>
      </c>
      <c r="G360" s="8"/>
      <c r="H360" s="590" t="s">
        <v>1656</v>
      </c>
      <c r="I360" s="38"/>
    </row>
    <row r="361" spans="1:9" ht="12.75">
      <c r="A361" s="725"/>
      <c r="B361" s="1120"/>
      <c r="C361" s="1055"/>
      <c r="D361" s="1043"/>
      <c r="E361" s="1044"/>
      <c r="F361" s="14" t="s">
        <v>137</v>
      </c>
      <c r="G361" s="8"/>
      <c r="H361" s="590" t="s">
        <v>1657</v>
      </c>
      <c r="I361" s="38"/>
    </row>
    <row r="362" spans="1:9" ht="12.75">
      <c r="A362" s="725"/>
      <c r="B362" s="1120"/>
      <c r="C362" s="1055"/>
      <c r="D362" s="1043"/>
      <c r="E362" s="1044"/>
      <c r="F362" s="14" t="s">
        <v>884</v>
      </c>
      <c r="G362" s="8"/>
      <c r="H362" s="590" t="s">
        <v>1660</v>
      </c>
      <c r="I362" s="38"/>
    </row>
    <row r="363" spans="1:9" ht="12.75">
      <c r="A363" s="725"/>
      <c r="B363" s="1120"/>
      <c r="C363" s="1055"/>
      <c r="D363" s="1043"/>
      <c r="E363" s="1044"/>
      <c r="F363" s="14" t="s">
        <v>1661</v>
      </c>
      <c r="G363" s="8"/>
      <c r="H363" s="590" t="s">
        <v>1664</v>
      </c>
      <c r="I363" s="38"/>
    </row>
    <row r="364" spans="1:9" ht="12.75">
      <c r="A364" s="725"/>
      <c r="B364" s="1120"/>
      <c r="C364" s="1055"/>
      <c r="D364" s="1043"/>
      <c r="E364" s="1044"/>
      <c r="F364" s="14" t="s">
        <v>44</v>
      </c>
      <c r="G364" s="8"/>
      <c r="H364" s="590" t="s">
        <v>1667</v>
      </c>
      <c r="I364" s="38"/>
    </row>
    <row r="365" spans="1:9" ht="12.75">
      <c r="A365" s="725"/>
      <c r="B365" s="1120"/>
      <c r="C365" s="1055"/>
      <c r="D365" s="1043"/>
      <c r="E365" s="1044"/>
      <c r="F365" s="14" t="s">
        <v>45</v>
      </c>
      <c r="G365" s="8"/>
      <c r="H365" s="590" t="s">
        <v>1670</v>
      </c>
      <c r="I365" s="38"/>
    </row>
    <row r="366" spans="1:9" ht="13.5" thickBot="1">
      <c r="A366" s="725"/>
      <c r="B366" s="1120"/>
      <c r="C366" s="1055"/>
      <c r="D366" s="1045"/>
      <c r="E366" s="1046"/>
      <c r="F366" s="49" t="s">
        <v>1887</v>
      </c>
      <c r="G366" s="47"/>
      <c r="H366" s="591" t="s">
        <v>1890</v>
      </c>
      <c r="I366" s="33"/>
    </row>
    <row r="367" spans="1:9" ht="12.75">
      <c r="A367" s="725"/>
      <c r="B367" s="1120"/>
      <c r="C367" s="1055"/>
      <c r="D367" s="1057" t="s">
        <v>452</v>
      </c>
      <c r="E367" s="844" t="s">
        <v>453</v>
      </c>
      <c r="F367" s="844"/>
      <c r="G367" s="844"/>
      <c r="H367" s="413" t="s">
        <v>506</v>
      </c>
      <c r="I367" s="31"/>
    </row>
    <row r="368" spans="1:9" ht="12.75">
      <c r="A368" s="725"/>
      <c r="B368" s="1120"/>
      <c r="C368" s="1055"/>
      <c r="D368" s="1058"/>
      <c r="E368" s="731" t="s">
        <v>454</v>
      </c>
      <c r="F368" s="1047"/>
      <c r="G368" s="1047"/>
      <c r="H368" s="414" t="s">
        <v>508</v>
      </c>
      <c r="I368" s="34"/>
    </row>
    <row r="369" spans="1:9" ht="12.75" customHeight="1">
      <c r="A369" s="725"/>
      <c r="B369" s="1120"/>
      <c r="C369" s="1055"/>
      <c r="D369" s="1058"/>
      <c r="E369" s="731" t="s">
        <v>455</v>
      </c>
      <c r="F369" s="1047"/>
      <c r="G369" s="1047"/>
      <c r="H369" s="414" t="s">
        <v>510</v>
      </c>
      <c r="I369" s="34"/>
    </row>
    <row r="370" spans="1:9" ht="12.75">
      <c r="A370" s="725"/>
      <c r="B370" s="1120"/>
      <c r="C370" s="1055"/>
      <c r="D370" s="1059"/>
      <c r="E370" s="4" t="s">
        <v>1885</v>
      </c>
      <c r="F370" s="48"/>
      <c r="G370" s="48"/>
      <c r="H370" s="549" t="s">
        <v>1891</v>
      </c>
      <c r="I370" s="38"/>
    </row>
    <row r="371" spans="1:9" ht="12.75">
      <c r="A371" s="725"/>
      <c r="B371" s="1120"/>
      <c r="C371" s="1055"/>
      <c r="D371" s="1059"/>
      <c r="E371" s="4" t="s">
        <v>456</v>
      </c>
      <c r="F371" s="48"/>
      <c r="G371" s="48"/>
      <c r="H371" s="549" t="s">
        <v>512</v>
      </c>
      <c r="I371" s="38"/>
    </row>
    <row r="372" spans="1:9" ht="13.5" thickBot="1">
      <c r="A372" s="1122"/>
      <c r="B372" s="1121"/>
      <c r="C372" s="1056"/>
      <c r="D372" s="1060"/>
      <c r="E372" s="842" t="s">
        <v>1886</v>
      </c>
      <c r="F372" s="1076"/>
      <c r="G372" s="1076"/>
      <c r="H372" s="412" t="s">
        <v>1892</v>
      </c>
      <c r="I372" s="33"/>
    </row>
    <row r="373" spans="1:9" ht="12.75">
      <c r="A373" s="894" t="s">
        <v>554</v>
      </c>
      <c r="B373" s="895"/>
      <c r="C373" s="895"/>
      <c r="D373" s="1077"/>
      <c r="E373" s="6" t="s">
        <v>176</v>
      </c>
      <c r="F373" s="152"/>
      <c r="G373" s="152"/>
      <c r="H373" s="413" t="s">
        <v>175</v>
      </c>
      <c r="I373" s="31"/>
    </row>
    <row r="374" spans="1:9" ht="12.75">
      <c r="A374" s="896"/>
      <c r="B374" s="846"/>
      <c r="C374" s="846"/>
      <c r="D374" s="1078"/>
      <c r="E374" s="106" t="s">
        <v>178</v>
      </c>
      <c r="F374" s="110"/>
      <c r="G374" s="110"/>
      <c r="H374" s="414" t="s">
        <v>177</v>
      </c>
      <c r="I374" s="38"/>
    </row>
    <row r="375" spans="1:9" ht="12.75">
      <c r="A375" s="896"/>
      <c r="B375" s="846"/>
      <c r="C375" s="846"/>
      <c r="D375" s="1078"/>
      <c r="E375" s="106" t="s">
        <v>1671</v>
      </c>
      <c r="F375" s="110"/>
      <c r="G375" s="110"/>
      <c r="H375" s="414" t="s">
        <v>1672</v>
      </c>
      <c r="I375" s="38"/>
    </row>
    <row r="376" spans="1:9" ht="12.75">
      <c r="A376" s="896"/>
      <c r="B376" s="846"/>
      <c r="C376" s="846"/>
      <c r="D376" s="1078"/>
      <c r="E376" s="106" t="s">
        <v>1673</v>
      </c>
      <c r="F376" s="110"/>
      <c r="G376" s="110"/>
      <c r="H376" s="414" t="s">
        <v>1674</v>
      </c>
      <c r="I376" s="38"/>
    </row>
    <row r="377" spans="1:9" ht="12.75">
      <c r="A377" s="896"/>
      <c r="B377" s="846"/>
      <c r="C377" s="846"/>
      <c r="D377" s="1078"/>
      <c r="E377" s="106" t="s">
        <v>1675</v>
      </c>
      <c r="F377" s="110"/>
      <c r="G377" s="110"/>
      <c r="H377" s="414" t="s">
        <v>1676</v>
      </c>
      <c r="I377" s="38"/>
    </row>
    <row r="378" spans="1:9" ht="12.75">
      <c r="A378" s="896"/>
      <c r="B378" s="846"/>
      <c r="C378" s="846"/>
      <c r="D378" s="1078"/>
      <c r="E378" s="106" t="s">
        <v>1677</v>
      </c>
      <c r="F378" s="110"/>
      <c r="G378" s="110"/>
      <c r="H378" s="414" t="s">
        <v>1678</v>
      </c>
      <c r="I378" s="38"/>
    </row>
    <row r="379" spans="1:9" ht="12.75">
      <c r="A379" s="896"/>
      <c r="B379" s="846"/>
      <c r="C379" s="846"/>
      <c r="D379" s="1078"/>
      <c r="E379" s="106" t="s">
        <v>1679</v>
      </c>
      <c r="F379" s="110"/>
      <c r="G379" s="110"/>
      <c r="H379" s="414" t="s">
        <v>1680</v>
      </c>
      <c r="I379" s="38"/>
    </row>
    <row r="380" spans="1:9" ht="12.75">
      <c r="A380" s="896"/>
      <c r="B380" s="846"/>
      <c r="C380" s="846"/>
      <c r="D380" s="1078"/>
      <c r="E380" s="106" t="s">
        <v>187</v>
      </c>
      <c r="F380" s="110"/>
      <c r="G380" s="110"/>
      <c r="H380" s="414" t="s">
        <v>186</v>
      </c>
      <c r="I380" s="38"/>
    </row>
    <row r="381" spans="1:9" ht="13.5" thickBot="1">
      <c r="A381" s="897"/>
      <c r="B381" s="898"/>
      <c r="C381" s="898"/>
      <c r="D381" s="1079"/>
      <c r="E381" s="112" t="s">
        <v>482</v>
      </c>
      <c r="F381" s="156"/>
      <c r="G381" s="156"/>
      <c r="H381" s="412" t="s">
        <v>481</v>
      </c>
      <c r="I381" s="33"/>
    </row>
    <row r="382" spans="1:9" ht="12.75" customHeight="1">
      <c r="A382" s="786" t="s">
        <v>2451</v>
      </c>
      <c r="B382" s="966"/>
      <c r="C382" s="801" t="s">
        <v>2735</v>
      </c>
      <c r="D382" s="863"/>
      <c r="E382" s="106" t="s">
        <v>584</v>
      </c>
      <c r="F382" s="447"/>
      <c r="G382" s="447"/>
      <c r="H382" s="539" t="s">
        <v>2452</v>
      </c>
      <c r="I382" s="386"/>
    </row>
    <row r="383" spans="1:9" ht="12.75">
      <c r="A383" s="787"/>
      <c r="B383" s="967"/>
      <c r="C383" s="864"/>
      <c r="D383" s="865"/>
      <c r="E383" s="106" t="s">
        <v>585</v>
      </c>
      <c r="F383" s="447"/>
      <c r="G383" s="447"/>
      <c r="H383" s="540" t="s">
        <v>2453</v>
      </c>
      <c r="I383" s="386"/>
    </row>
    <row r="384" spans="1:9" ht="12.75">
      <c r="A384" s="787"/>
      <c r="B384" s="967"/>
      <c r="C384" s="864"/>
      <c r="D384" s="865"/>
      <c r="E384" s="106" t="s">
        <v>586</v>
      </c>
      <c r="F384" s="447"/>
      <c r="G384" s="447"/>
      <c r="H384" s="540" t="s">
        <v>2454</v>
      </c>
      <c r="I384" s="386"/>
    </row>
    <row r="385" spans="1:9" ht="12.75">
      <c r="A385" s="787"/>
      <c r="B385" s="967"/>
      <c r="C385" s="864"/>
      <c r="D385" s="865"/>
      <c r="E385" s="106" t="s">
        <v>587</v>
      </c>
      <c r="F385" s="447"/>
      <c r="G385" s="447"/>
      <c r="H385" s="540" t="s">
        <v>2455</v>
      </c>
      <c r="I385" s="386"/>
    </row>
    <row r="386" spans="1:9" ht="13.5" thickBot="1">
      <c r="A386" s="787"/>
      <c r="B386" s="967"/>
      <c r="C386" s="864"/>
      <c r="D386" s="865"/>
      <c r="E386" s="162" t="s">
        <v>2456</v>
      </c>
      <c r="H386" s="549" t="s">
        <v>2457</v>
      </c>
      <c r="I386" s="387"/>
    </row>
    <row r="387" spans="1:9" ht="12.75">
      <c r="A387" s="787"/>
      <c r="B387" s="967"/>
      <c r="C387" s="864"/>
      <c r="D387" s="865"/>
      <c r="E387" s="801" t="s">
        <v>2458</v>
      </c>
      <c r="F387" s="141" t="s">
        <v>2459</v>
      </c>
      <c r="G387" s="164"/>
      <c r="H387" s="589" t="s">
        <v>2460</v>
      </c>
      <c r="I387" s="388"/>
    </row>
    <row r="388" spans="1:9" ht="12.75">
      <c r="A388" s="787"/>
      <c r="B388" s="967"/>
      <c r="C388" s="864"/>
      <c r="D388" s="865"/>
      <c r="E388" s="864"/>
      <c r="F388" s="143" t="s">
        <v>2461</v>
      </c>
      <c r="G388" s="168"/>
      <c r="H388" s="590" t="s">
        <v>2462</v>
      </c>
      <c r="I388" s="386"/>
    </row>
    <row r="389" spans="1:9" ht="12.75">
      <c r="A389" s="787"/>
      <c r="B389" s="967"/>
      <c r="C389" s="864"/>
      <c r="D389" s="865"/>
      <c r="E389" s="864"/>
      <c r="F389" s="592" t="s">
        <v>2463</v>
      </c>
      <c r="G389" s="168"/>
      <c r="H389" s="590" t="s">
        <v>2464</v>
      </c>
      <c r="I389" s="386"/>
    </row>
    <row r="390" spans="1:9" ht="12.75">
      <c r="A390" s="787"/>
      <c r="B390" s="967"/>
      <c r="C390" s="864"/>
      <c r="D390" s="865"/>
      <c r="E390" s="864"/>
      <c r="F390" s="592" t="s">
        <v>2465</v>
      </c>
      <c r="G390" s="168"/>
      <c r="H390" s="590" t="s">
        <v>2466</v>
      </c>
      <c r="I390" s="386"/>
    </row>
    <row r="391" spans="1:9" ht="13.5" thickBot="1">
      <c r="A391" s="787"/>
      <c r="B391" s="967"/>
      <c r="C391" s="864"/>
      <c r="D391" s="865"/>
      <c r="E391" s="804"/>
      <c r="F391" s="593" t="s">
        <v>2467</v>
      </c>
      <c r="G391" s="165"/>
      <c r="H391" s="591" t="s">
        <v>2468</v>
      </c>
      <c r="I391" s="389"/>
    </row>
    <row r="392" spans="1:9" ht="12.75" customHeight="1">
      <c r="A392" s="787"/>
      <c r="B392" s="967"/>
      <c r="C392" s="866" t="s">
        <v>2736</v>
      </c>
      <c r="D392" s="867"/>
      <c r="E392" s="994" t="s">
        <v>466</v>
      </c>
      <c r="F392" s="370" t="s">
        <v>465</v>
      </c>
      <c r="G392" s="164"/>
      <c r="H392" s="334" t="s">
        <v>467</v>
      </c>
      <c r="I392" s="34"/>
    </row>
    <row r="393" spans="1:9" ht="13.5" thickBot="1">
      <c r="A393" s="787"/>
      <c r="B393" s="967"/>
      <c r="C393" s="868"/>
      <c r="D393" s="869"/>
      <c r="E393" s="995"/>
      <c r="F393" s="543" t="s">
        <v>1681</v>
      </c>
      <c r="G393" s="165"/>
      <c r="H393" s="553" t="s">
        <v>468</v>
      </c>
      <c r="I393" s="38"/>
    </row>
    <row r="394" spans="1:9" ht="12.75" customHeight="1">
      <c r="A394" s="787"/>
      <c r="B394" s="967"/>
      <c r="C394" s="868"/>
      <c r="D394" s="869"/>
      <c r="E394" s="996" t="s">
        <v>2737</v>
      </c>
      <c r="F394" s="370" t="s">
        <v>2738</v>
      </c>
      <c r="G394" s="164"/>
      <c r="H394" s="555" t="s">
        <v>469</v>
      </c>
      <c r="I394" s="31"/>
    </row>
    <row r="395" spans="1:9" ht="13.5" thickBot="1">
      <c r="A395" s="787"/>
      <c r="B395" s="967"/>
      <c r="C395" s="868"/>
      <c r="D395" s="869"/>
      <c r="E395" s="997"/>
      <c r="F395" s="375" t="s">
        <v>2739</v>
      </c>
      <c r="G395" s="165"/>
      <c r="H395" s="554" t="s">
        <v>470</v>
      </c>
      <c r="I395" s="33"/>
    </row>
    <row r="396" spans="1:9" ht="12.75">
      <c r="A396" s="787"/>
      <c r="B396" s="967"/>
      <c r="C396" s="868"/>
      <c r="D396" s="869"/>
      <c r="E396" s="594" t="s">
        <v>584</v>
      </c>
      <c r="F396" s="595"/>
      <c r="G396" s="595"/>
      <c r="H396" s="334" t="s">
        <v>471</v>
      </c>
      <c r="I396" s="34"/>
    </row>
    <row r="397" spans="1:9" ht="12.75">
      <c r="A397" s="787"/>
      <c r="B397" s="967"/>
      <c r="C397" s="868"/>
      <c r="D397" s="869"/>
      <c r="E397" s="596" t="s">
        <v>585</v>
      </c>
      <c r="F397" s="597"/>
      <c r="G397" s="597"/>
      <c r="H397" s="553" t="s">
        <v>472</v>
      </c>
      <c r="I397" s="38"/>
    </row>
    <row r="398" spans="1:9" ht="12.75">
      <c r="A398" s="787"/>
      <c r="B398" s="967"/>
      <c r="C398" s="868"/>
      <c r="D398" s="869"/>
      <c r="E398" s="596" t="s">
        <v>586</v>
      </c>
      <c r="F398" s="597"/>
      <c r="G398" s="597"/>
      <c r="H398" s="553" t="s">
        <v>473</v>
      </c>
      <c r="I398" s="38"/>
    </row>
    <row r="399" spans="1:9" ht="13.5" thickBot="1">
      <c r="A399" s="787"/>
      <c r="B399" s="967"/>
      <c r="C399" s="868"/>
      <c r="D399" s="869"/>
      <c r="E399" s="546" t="s">
        <v>587</v>
      </c>
      <c r="F399" s="598"/>
      <c r="G399" s="598"/>
      <c r="H399" s="554" t="s">
        <v>474</v>
      </c>
      <c r="I399" s="33"/>
    </row>
    <row r="400" spans="1:9" ht="12.75">
      <c r="A400" s="787"/>
      <c r="B400" s="967"/>
      <c r="C400" s="868"/>
      <c r="D400" s="869"/>
      <c r="E400" s="596" t="s">
        <v>1682</v>
      </c>
      <c r="F400" s="597"/>
      <c r="G400" s="597"/>
      <c r="H400" s="333" t="s">
        <v>1683</v>
      </c>
      <c r="I400" s="43"/>
    </row>
    <row r="401" spans="1:9" ht="12.75">
      <c r="A401" s="787"/>
      <c r="B401" s="967"/>
      <c r="C401" s="868"/>
      <c r="D401" s="869"/>
      <c r="E401" s="596" t="s">
        <v>1684</v>
      </c>
      <c r="F401" s="597"/>
      <c r="G401" s="597"/>
      <c r="H401" s="332" t="s">
        <v>1685</v>
      </c>
      <c r="I401" s="32"/>
    </row>
    <row r="402" spans="1:9" ht="12.75">
      <c r="A402" s="787"/>
      <c r="B402" s="967"/>
      <c r="C402" s="868"/>
      <c r="D402" s="869"/>
      <c r="E402" s="596" t="s">
        <v>1686</v>
      </c>
      <c r="F402" s="597"/>
      <c r="G402" s="597"/>
      <c r="H402" s="332" t="s">
        <v>1687</v>
      </c>
      <c r="I402" s="32"/>
    </row>
    <row r="403" spans="1:9" ht="13.5" thickBot="1">
      <c r="A403" s="787"/>
      <c r="B403" s="967"/>
      <c r="C403" s="868"/>
      <c r="D403" s="869"/>
      <c r="E403" s="546" t="s">
        <v>1688</v>
      </c>
      <c r="F403" s="598"/>
      <c r="G403" s="598"/>
      <c r="H403" s="332" t="s">
        <v>1689</v>
      </c>
      <c r="I403" s="32"/>
    </row>
    <row r="404" spans="1:9" ht="12.75" customHeight="1">
      <c r="A404" s="787"/>
      <c r="B404" s="967"/>
      <c r="C404" s="868"/>
      <c r="D404" s="869"/>
      <c r="E404" s="998" t="s">
        <v>2054</v>
      </c>
      <c r="F404" s="599" t="s">
        <v>2055</v>
      </c>
      <c r="G404" s="600"/>
      <c r="H404" s="555" t="s">
        <v>2056</v>
      </c>
      <c r="I404" s="31"/>
    </row>
    <row r="405" spans="1:9" ht="13.5" thickBot="1">
      <c r="A405" s="788"/>
      <c r="B405" s="968"/>
      <c r="C405" s="870"/>
      <c r="D405" s="871"/>
      <c r="E405" s="999"/>
      <c r="F405" s="601" t="s">
        <v>2057</v>
      </c>
      <c r="G405" s="602"/>
      <c r="H405" s="554" t="s">
        <v>2058</v>
      </c>
      <c r="I405" s="33"/>
    </row>
    <row r="406" spans="1:9" ht="13.5" customHeight="1">
      <c r="A406" s="853" t="s">
        <v>11</v>
      </c>
      <c r="B406" s="765" t="s">
        <v>1861</v>
      </c>
      <c r="C406" s="737"/>
      <c r="D406" s="738"/>
      <c r="E406" s="1001" t="s">
        <v>209</v>
      </c>
      <c r="F406" s="828" t="s">
        <v>1691</v>
      </c>
      <c r="G406" s="274" t="s">
        <v>53</v>
      </c>
      <c r="H406" s="413" t="s">
        <v>213</v>
      </c>
      <c r="I406" s="31"/>
    </row>
    <row r="407" spans="1:9" ht="13.5" customHeight="1" thickBot="1">
      <c r="A407" s="854"/>
      <c r="B407" s="766"/>
      <c r="C407" s="739"/>
      <c r="D407" s="740"/>
      <c r="E407" s="1002"/>
      <c r="F407" s="1000"/>
      <c r="G407" s="275" t="s">
        <v>97</v>
      </c>
      <c r="H407" s="412" t="s">
        <v>214</v>
      </c>
      <c r="I407" s="33"/>
    </row>
    <row r="408" spans="1:9" ht="12.75" customHeight="1">
      <c r="A408" s="854"/>
      <c r="B408" s="766"/>
      <c r="C408" s="739"/>
      <c r="D408" s="740"/>
      <c r="E408" s="1002"/>
      <c r="F408" s="828" t="s">
        <v>1692</v>
      </c>
      <c r="G408" s="276" t="s">
        <v>211</v>
      </c>
      <c r="H408" s="413" t="s">
        <v>210</v>
      </c>
      <c r="I408" s="31"/>
    </row>
    <row r="409" spans="1:9" ht="13.5" thickBot="1">
      <c r="A409" s="854"/>
      <c r="B409" s="767"/>
      <c r="C409" s="741"/>
      <c r="D409" s="742"/>
      <c r="E409" s="1003"/>
      <c r="F409" s="1000"/>
      <c r="G409" s="277" t="s">
        <v>719</v>
      </c>
      <c r="H409" s="414" t="s">
        <v>212</v>
      </c>
      <c r="I409" s="38"/>
    </row>
    <row r="410" spans="1:9" ht="12.75" customHeight="1">
      <c r="A410" s="854"/>
      <c r="B410" s="720" t="s">
        <v>555</v>
      </c>
      <c r="C410" s="721"/>
      <c r="D410" s="1004" t="s">
        <v>368</v>
      </c>
      <c r="E410" s="9" t="s">
        <v>369</v>
      </c>
      <c r="F410" s="9"/>
      <c r="G410" s="164"/>
      <c r="H410" s="413" t="s">
        <v>341</v>
      </c>
      <c r="I410" s="31"/>
    </row>
    <row r="411" spans="1:9" ht="12.75" customHeight="1">
      <c r="A411" s="854"/>
      <c r="B411" s="756"/>
      <c r="C411" s="761"/>
      <c r="D411" s="1005"/>
      <c r="E411" s="1006" t="s">
        <v>2059</v>
      </c>
      <c r="F411" s="167" t="s">
        <v>2060</v>
      </c>
      <c r="G411" s="167"/>
      <c r="H411" s="552" t="s">
        <v>2061</v>
      </c>
      <c r="I411" s="34"/>
    </row>
    <row r="412" spans="1:9" ht="12.75" customHeight="1">
      <c r="A412" s="854"/>
      <c r="B412" s="756"/>
      <c r="C412" s="761"/>
      <c r="D412" s="1005"/>
      <c r="E412" s="1007"/>
      <c r="F412" s="107" t="s">
        <v>2062</v>
      </c>
      <c r="G412" s="166"/>
      <c r="H412" s="552" t="s">
        <v>2063</v>
      </c>
      <c r="I412" s="34"/>
    </row>
    <row r="413" spans="1:9" ht="12.75" customHeight="1">
      <c r="A413" s="854"/>
      <c r="B413" s="756"/>
      <c r="C413" s="761"/>
      <c r="D413" s="1005"/>
      <c r="E413" s="1007"/>
      <c r="F413" s="107" t="s">
        <v>2064</v>
      </c>
      <c r="G413" s="166"/>
      <c r="H413" s="552" t="s">
        <v>2065</v>
      </c>
      <c r="I413" s="34"/>
    </row>
    <row r="414" spans="1:9" ht="12.75" customHeight="1">
      <c r="A414" s="854"/>
      <c r="B414" s="756"/>
      <c r="C414" s="761"/>
      <c r="D414" s="1005"/>
      <c r="E414" s="1007"/>
      <c r="F414" s="107" t="s">
        <v>2066</v>
      </c>
      <c r="G414" s="166"/>
      <c r="H414" s="552" t="s">
        <v>2067</v>
      </c>
      <c r="I414" s="34"/>
    </row>
    <row r="415" spans="1:9" ht="12.75" customHeight="1">
      <c r="A415" s="854"/>
      <c r="B415" s="756"/>
      <c r="C415" s="761"/>
      <c r="D415" s="1005"/>
      <c r="E415" s="1007"/>
      <c r="F415" s="107" t="s">
        <v>2068</v>
      </c>
      <c r="G415" s="166"/>
      <c r="H415" s="552" t="s">
        <v>2069</v>
      </c>
      <c r="I415" s="34"/>
    </row>
    <row r="416" spans="1:9" ht="12.75" customHeight="1">
      <c r="A416" s="854"/>
      <c r="B416" s="756"/>
      <c r="C416" s="761"/>
      <c r="D416" s="1005"/>
      <c r="E416" s="1008"/>
      <c r="F416" s="167" t="s">
        <v>2070</v>
      </c>
      <c r="G416" s="166"/>
      <c r="H416" s="552" t="s">
        <v>2071</v>
      </c>
      <c r="I416" s="34"/>
    </row>
    <row r="417" spans="1:9" ht="12.75">
      <c r="A417" s="854"/>
      <c r="B417" s="756"/>
      <c r="C417" s="761"/>
      <c r="D417" s="1005"/>
      <c r="E417" s="1007" t="s">
        <v>2072</v>
      </c>
      <c r="F417" s="14" t="s">
        <v>317</v>
      </c>
      <c r="G417" s="168"/>
      <c r="H417" s="414" t="s">
        <v>342</v>
      </c>
      <c r="I417" s="38"/>
    </row>
    <row r="418" spans="1:9" ht="12.75">
      <c r="A418" s="854"/>
      <c r="B418" s="756"/>
      <c r="C418" s="761"/>
      <c r="D418" s="1005"/>
      <c r="E418" s="1007"/>
      <c r="F418" s="3" t="s">
        <v>319</v>
      </c>
      <c r="G418" s="168"/>
      <c r="H418" s="414" t="s">
        <v>343</v>
      </c>
      <c r="I418" s="38"/>
    </row>
    <row r="419" spans="1:9" ht="12.75">
      <c r="A419" s="854"/>
      <c r="B419" s="756"/>
      <c r="C419" s="761"/>
      <c r="D419" s="1005"/>
      <c r="E419" s="1007"/>
      <c r="F419" s="3" t="s">
        <v>318</v>
      </c>
      <c r="G419" s="168"/>
      <c r="H419" s="414" t="s">
        <v>413</v>
      </c>
      <c r="I419" s="38"/>
    </row>
    <row r="420" spans="1:9" ht="12.75">
      <c r="A420" s="854"/>
      <c r="B420" s="756"/>
      <c r="C420" s="761"/>
      <c r="D420" s="1005"/>
      <c r="E420" s="1007"/>
      <c r="F420" s="3" t="s">
        <v>1693</v>
      </c>
      <c r="G420" s="168"/>
      <c r="H420" s="549" t="s">
        <v>1694</v>
      </c>
      <c r="I420" s="32"/>
    </row>
    <row r="421" spans="1:9" ht="13.5" thickBot="1">
      <c r="A421" s="854"/>
      <c r="B421" s="756"/>
      <c r="C421" s="761"/>
      <c r="D421" s="1005"/>
      <c r="E421" s="1007"/>
      <c r="F421" s="4" t="s">
        <v>1695</v>
      </c>
      <c r="G421" s="251"/>
      <c r="H421" s="412" t="s">
        <v>1696</v>
      </c>
      <c r="I421" s="33"/>
    </row>
    <row r="422" spans="1:9" ht="13.5" thickBot="1">
      <c r="A422" s="854"/>
      <c r="B422" s="756"/>
      <c r="C422" s="761"/>
      <c r="D422" s="1005"/>
      <c r="E422" s="1009"/>
      <c r="F422" s="268" t="s">
        <v>320</v>
      </c>
      <c r="G422" s="252"/>
      <c r="H422" s="603" t="s">
        <v>330</v>
      </c>
      <c r="I422" s="42"/>
    </row>
    <row r="423" spans="1:9" ht="12.75">
      <c r="A423" s="854"/>
      <c r="B423" s="756"/>
      <c r="C423" s="761"/>
      <c r="D423" s="6" t="s">
        <v>203</v>
      </c>
      <c r="E423" s="1"/>
      <c r="F423" s="249"/>
      <c r="G423" s="250"/>
      <c r="H423" s="552" t="s">
        <v>202</v>
      </c>
      <c r="I423" s="34"/>
    </row>
    <row r="424" spans="1:9" ht="12.75">
      <c r="A424" s="854"/>
      <c r="B424" s="756"/>
      <c r="C424" s="761"/>
      <c r="D424" s="138" t="s">
        <v>205</v>
      </c>
      <c r="E424" s="139"/>
      <c r="F424" s="139"/>
      <c r="G424" s="169"/>
      <c r="H424" s="321" t="s">
        <v>204</v>
      </c>
      <c r="I424" s="43"/>
    </row>
    <row r="425" spans="1:9" ht="13.5" thickBot="1">
      <c r="A425" s="855"/>
      <c r="B425" s="722"/>
      <c r="C425" s="723"/>
      <c r="D425" s="112" t="s">
        <v>2073</v>
      </c>
      <c r="E425" s="113"/>
      <c r="F425" s="161"/>
      <c r="G425" s="170"/>
      <c r="H425" s="412" t="s">
        <v>2074</v>
      </c>
      <c r="I425" s="33"/>
    </row>
    <row r="426" spans="1:9" ht="13.5" thickBot="1">
      <c r="A426" s="876" t="s">
        <v>1697</v>
      </c>
      <c r="B426" s="876"/>
      <c r="C426" s="876"/>
      <c r="D426" s="877"/>
      <c r="E426" s="138" t="s">
        <v>1698</v>
      </c>
      <c r="F426" s="171"/>
      <c r="G426" s="171"/>
      <c r="H426" s="278" t="s">
        <v>1699</v>
      </c>
      <c r="I426" s="43"/>
    </row>
    <row r="427" spans="1:9" ht="12.75" customHeight="1">
      <c r="A427" s="737" t="s">
        <v>556</v>
      </c>
      <c r="B427" s="737"/>
      <c r="C427" s="737"/>
      <c r="D427" s="738"/>
      <c r="E427" s="765" t="s">
        <v>460</v>
      </c>
      <c r="F427" s="738"/>
      <c r="G427" s="6" t="s">
        <v>457</v>
      </c>
      <c r="H427" s="542" t="s">
        <v>37</v>
      </c>
      <c r="I427" s="31"/>
    </row>
    <row r="428" spans="1:9" ht="12.75">
      <c r="A428" s="739"/>
      <c r="B428" s="739"/>
      <c r="C428" s="739"/>
      <c r="D428" s="740"/>
      <c r="E428" s="766"/>
      <c r="F428" s="740"/>
      <c r="G428" s="106" t="s">
        <v>458</v>
      </c>
      <c r="H428" s="540" t="s">
        <v>38</v>
      </c>
      <c r="I428" s="38"/>
    </row>
    <row r="429" spans="1:9" ht="13.5" thickBot="1">
      <c r="A429" s="739"/>
      <c r="B429" s="739"/>
      <c r="C429" s="739"/>
      <c r="D429" s="740"/>
      <c r="E429" s="767"/>
      <c r="F429" s="742"/>
      <c r="G429" s="112" t="s">
        <v>459</v>
      </c>
      <c r="H429" s="541" t="s">
        <v>39</v>
      </c>
      <c r="I429" s="33"/>
    </row>
    <row r="430" spans="1:9" ht="13.5" customHeight="1" thickBot="1">
      <c r="A430" s="739"/>
      <c r="B430" s="739"/>
      <c r="C430" s="739"/>
      <c r="D430" s="740"/>
      <c r="E430" s="878" t="s">
        <v>462</v>
      </c>
      <c r="F430" s="877"/>
      <c r="G430" s="172" t="s">
        <v>463</v>
      </c>
      <c r="H430" s="604" t="s">
        <v>428</v>
      </c>
      <c r="I430" s="42"/>
    </row>
    <row r="431" spans="1:9" ht="13.5" customHeight="1" thickBot="1">
      <c r="A431" s="741"/>
      <c r="B431" s="741"/>
      <c r="C431" s="741"/>
      <c r="D431" s="742"/>
      <c r="E431" s="878" t="s">
        <v>461</v>
      </c>
      <c r="F431" s="877"/>
      <c r="G431" s="172" t="s">
        <v>596</v>
      </c>
      <c r="H431" s="604" t="s">
        <v>516</v>
      </c>
      <c r="I431" s="42"/>
    </row>
    <row r="432" spans="1:9" ht="12.75" customHeight="1">
      <c r="A432" s="859" t="s">
        <v>147</v>
      </c>
      <c r="B432" s="752" t="s">
        <v>557</v>
      </c>
      <c r="C432" s="765" t="s">
        <v>308</v>
      </c>
      <c r="D432" s="737"/>
      <c r="E432" s="738"/>
      <c r="F432" s="6" t="s">
        <v>1700</v>
      </c>
      <c r="G432" s="152"/>
      <c r="H432" s="542" t="s">
        <v>1701</v>
      </c>
      <c r="I432" s="31"/>
    </row>
    <row r="433" spans="1:9" ht="12.75" customHeight="1">
      <c r="A433" s="860"/>
      <c r="B433" s="753"/>
      <c r="C433" s="766"/>
      <c r="D433" s="739"/>
      <c r="E433" s="740"/>
      <c r="F433" s="173" t="s">
        <v>1702</v>
      </c>
      <c r="G433" s="174"/>
      <c r="H433" s="539" t="s">
        <v>1703</v>
      </c>
      <c r="I433" s="34"/>
    </row>
    <row r="434" spans="1:9" ht="12.75">
      <c r="A434" s="860"/>
      <c r="B434" s="753"/>
      <c r="C434" s="766"/>
      <c r="D434" s="739"/>
      <c r="E434" s="740"/>
      <c r="F434" s="106" t="s">
        <v>1713</v>
      </c>
      <c r="G434" s="107"/>
      <c r="H434" s="540" t="s">
        <v>2075</v>
      </c>
      <c r="I434" s="38"/>
    </row>
    <row r="435" spans="1:9" ht="12.75">
      <c r="A435" s="860"/>
      <c r="B435" s="753"/>
      <c r="C435" s="766"/>
      <c r="D435" s="739"/>
      <c r="E435" s="740"/>
      <c r="F435" s="106" t="s">
        <v>1715</v>
      </c>
      <c r="G435" s="107"/>
      <c r="H435" s="540" t="s">
        <v>2076</v>
      </c>
      <c r="I435" s="38"/>
    </row>
    <row r="436" spans="1:9" ht="12.75">
      <c r="A436" s="860"/>
      <c r="B436" s="753"/>
      <c r="C436" s="766"/>
      <c r="D436" s="739"/>
      <c r="E436" s="740"/>
      <c r="F436" s="162" t="s">
        <v>1721</v>
      </c>
      <c r="G436" s="107"/>
      <c r="H436" s="540" t="s">
        <v>2077</v>
      </c>
      <c r="I436" s="38"/>
    </row>
    <row r="437" spans="1:9" ht="12.75">
      <c r="A437" s="860"/>
      <c r="B437" s="753"/>
      <c r="C437" s="766"/>
      <c r="D437" s="739"/>
      <c r="E437" s="740"/>
      <c r="F437" s="162" t="s">
        <v>1723</v>
      </c>
      <c r="G437" s="107"/>
      <c r="H437" s="540" t="s">
        <v>2078</v>
      </c>
      <c r="I437" s="32"/>
    </row>
    <row r="438" spans="1:9" ht="12.75">
      <c r="A438" s="860"/>
      <c r="B438" s="753"/>
      <c r="C438" s="766"/>
      <c r="D438" s="739"/>
      <c r="E438" s="740"/>
      <c r="F438" s="106" t="s">
        <v>1725</v>
      </c>
      <c r="G438" s="107"/>
      <c r="H438" s="540" t="s">
        <v>2079</v>
      </c>
      <c r="I438" s="32"/>
    </row>
    <row r="439" spans="1:9" ht="13.5" thickBot="1">
      <c r="A439" s="860"/>
      <c r="B439" s="753"/>
      <c r="C439" s="766"/>
      <c r="D439" s="739"/>
      <c r="E439" s="740"/>
      <c r="F439" s="112" t="s">
        <v>1727</v>
      </c>
      <c r="G439" s="113"/>
      <c r="H439" s="541" t="s">
        <v>2080</v>
      </c>
      <c r="I439" s="33"/>
    </row>
    <row r="440" spans="1:9" ht="12.75" customHeight="1">
      <c r="A440" s="860"/>
      <c r="B440" s="753"/>
      <c r="C440" s="765" t="s">
        <v>309</v>
      </c>
      <c r="D440" s="737"/>
      <c r="E440" s="738"/>
      <c r="F440" s="6" t="s">
        <v>1700</v>
      </c>
      <c r="G440" s="152"/>
      <c r="H440" s="540" t="s">
        <v>1704</v>
      </c>
      <c r="I440" s="31"/>
    </row>
    <row r="441" spans="1:9" ht="12.75" customHeight="1">
      <c r="A441" s="860"/>
      <c r="B441" s="753"/>
      <c r="C441" s="766"/>
      <c r="D441" s="739"/>
      <c r="E441" s="740"/>
      <c r="F441" s="106" t="s">
        <v>1702</v>
      </c>
      <c r="G441" s="174"/>
      <c r="H441" s="540" t="s">
        <v>1705</v>
      </c>
      <c r="I441" s="34"/>
    </row>
    <row r="442" spans="1:9" ht="12.75" customHeight="1">
      <c r="A442" s="860"/>
      <c r="B442" s="753"/>
      <c r="C442" s="766"/>
      <c r="D442" s="739"/>
      <c r="E442" s="740"/>
      <c r="F442" s="106" t="s">
        <v>1709</v>
      </c>
      <c r="G442" s="174"/>
      <c r="H442" s="540" t="s">
        <v>1710</v>
      </c>
      <c r="I442" s="34"/>
    </row>
    <row r="443" spans="1:9" ht="12.75" customHeight="1">
      <c r="A443" s="860"/>
      <c r="B443" s="753"/>
      <c r="C443" s="766"/>
      <c r="D443" s="739"/>
      <c r="E443" s="740"/>
      <c r="F443" s="106" t="s">
        <v>1711</v>
      </c>
      <c r="G443" s="174"/>
      <c r="H443" s="540" t="s">
        <v>1712</v>
      </c>
      <c r="I443" s="34"/>
    </row>
    <row r="444" spans="1:9" ht="12.75" customHeight="1">
      <c r="A444" s="860"/>
      <c r="B444" s="753"/>
      <c r="C444" s="766"/>
      <c r="D444" s="739"/>
      <c r="E444" s="740"/>
      <c r="F444" s="162" t="s">
        <v>1707</v>
      </c>
      <c r="G444" s="174"/>
      <c r="H444" s="540" t="s">
        <v>1708</v>
      </c>
      <c r="I444" s="34"/>
    </row>
    <row r="445" spans="1:9" ht="12.75" customHeight="1">
      <c r="A445" s="860"/>
      <c r="B445" s="753"/>
      <c r="C445" s="766"/>
      <c r="D445" s="739"/>
      <c r="E445" s="740"/>
      <c r="F445" s="106" t="s">
        <v>2354</v>
      </c>
      <c r="G445" s="174"/>
      <c r="H445" s="540" t="s">
        <v>1706</v>
      </c>
      <c r="I445" s="34"/>
    </row>
    <row r="446" spans="1:9" ht="12.75">
      <c r="A446" s="860"/>
      <c r="B446" s="753"/>
      <c r="C446" s="766"/>
      <c r="D446" s="739"/>
      <c r="E446" s="740"/>
      <c r="F446" s="106" t="s">
        <v>2183</v>
      </c>
      <c r="G446" s="110"/>
      <c r="H446" s="540" t="s">
        <v>1714</v>
      </c>
      <c r="I446" s="38"/>
    </row>
    <row r="447" spans="1:9" ht="12.75">
      <c r="A447" s="860"/>
      <c r="B447" s="753"/>
      <c r="C447" s="766"/>
      <c r="D447" s="739"/>
      <c r="E447" s="740"/>
      <c r="F447" s="106" t="s">
        <v>2184</v>
      </c>
      <c r="G447" s="110"/>
      <c r="H447" s="540" t="s">
        <v>1716</v>
      </c>
      <c r="I447" s="38"/>
    </row>
    <row r="448" spans="1:9" ht="12.75">
      <c r="A448" s="860"/>
      <c r="B448" s="753"/>
      <c r="C448" s="766"/>
      <c r="D448" s="739"/>
      <c r="E448" s="740"/>
      <c r="F448" s="106" t="s">
        <v>2185</v>
      </c>
      <c r="G448" s="110"/>
      <c r="H448" s="540" t="s">
        <v>1719</v>
      </c>
      <c r="I448" s="38"/>
    </row>
    <row r="449" spans="1:9" ht="12.75">
      <c r="A449" s="860"/>
      <c r="B449" s="753"/>
      <c r="C449" s="766"/>
      <c r="D449" s="739"/>
      <c r="E449" s="740"/>
      <c r="F449" s="106" t="s">
        <v>2186</v>
      </c>
      <c r="G449" s="110"/>
      <c r="H449" s="540" t="s">
        <v>1720</v>
      </c>
      <c r="I449" s="38"/>
    </row>
    <row r="450" spans="1:9" ht="12.75">
      <c r="A450" s="860"/>
      <c r="B450" s="753"/>
      <c r="C450" s="766"/>
      <c r="D450" s="739"/>
      <c r="E450" s="740"/>
      <c r="F450" s="106" t="s">
        <v>2187</v>
      </c>
      <c r="G450" s="110"/>
      <c r="H450" s="540" t="s">
        <v>1718</v>
      </c>
      <c r="I450" s="38"/>
    </row>
    <row r="451" spans="1:9" ht="12.75">
      <c r="A451" s="860"/>
      <c r="B451" s="753"/>
      <c r="C451" s="766"/>
      <c r="D451" s="739"/>
      <c r="E451" s="740"/>
      <c r="F451" s="106" t="s">
        <v>2355</v>
      </c>
      <c r="G451" s="110"/>
      <c r="H451" s="540" t="s">
        <v>1717</v>
      </c>
      <c r="I451" s="38"/>
    </row>
    <row r="452" spans="1:9" ht="12.75">
      <c r="A452" s="860"/>
      <c r="B452" s="753"/>
      <c r="C452" s="766"/>
      <c r="D452" s="739"/>
      <c r="E452" s="740"/>
      <c r="F452" s="106" t="s">
        <v>1721</v>
      </c>
      <c r="G452" s="110"/>
      <c r="H452" s="540" t="s">
        <v>1722</v>
      </c>
      <c r="I452" s="38"/>
    </row>
    <row r="453" spans="1:9" ht="12.75">
      <c r="A453" s="860"/>
      <c r="B453" s="753"/>
      <c r="C453" s="766"/>
      <c r="D453" s="739"/>
      <c r="E453" s="740"/>
      <c r="F453" s="106" t="s">
        <v>1723</v>
      </c>
      <c r="G453" s="110"/>
      <c r="H453" s="540" t="s">
        <v>1724</v>
      </c>
      <c r="I453" s="38"/>
    </row>
    <row r="454" spans="1:9" ht="12.75">
      <c r="A454" s="860"/>
      <c r="B454" s="753"/>
      <c r="C454" s="766"/>
      <c r="D454" s="739"/>
      <c r="E454" s="740"/>
      <c r="F454" s="106" t="s">
        <v>2188</v>
      </c>
      <c r="G454" s="107"/>
      <c r="H454" s="540" t="s">
        <v>1726</v>
      </c>
      <c r="I454" s="38"/>
    </row>
    <row r="455" spans="1:9" ht="12.75">
      <c r="A455" s="860"/>
      <c r="B455" s="753"/>
      <c r="C455" s="766"/>
      <c r="D455" s="739"/>
      <c r="E455" s="740"/>
      <c r="F455" s="106" t="s">
        <v>2189</v>
      </c>
      <c r="G455" s="175"/>
      <c r="H455" s="540" t="s">
        <v>1728</v>
      </c>
      <c r="I455" s="32"/>
    </row>
    <row r="456" spans="1:9" ht="13.5" thickBot="1">
      <c r="A456" s="860"/>
      <c r="B456" s="753"/>
      <c r="C456" s="767"/>
      <c r="D456" s="741"/>
      <c r="E456" s="742"/>
      <c r="F456" s="112" t="s">
        <v>2190</v>
      </c>
      <c r="G456" s="113"/>
      <c r="H456" s="541" t="s">
        <v>310</v>
      </c>
      <c r="I456" s="33"/>
    </row>
    <row r="457" spans="1:9" ht="12.75" customHeight="1">
      <c r="A457" s="860"/>
      <c r="B457" s="753"/>
      <c r="C457" s="720" t="s">
        <v>1729</v>
      </c>
      <c r="D457" s="721"/>
      <c r="E457" s="755"/>
      <c r="F457" s="6" t="s">
        <v>2081</v>
      </c>
      <c r="G457" s="1"/>
      <c r="H457" s="278" t="s">
        <v>1730</v>
      </c>
      <c r="I457" s="31"/>
    </row>
    <row r="458" spans="1:9" ht="12.75" customHeight="1" thickBot="1">
      <c r="A458" s="860"/>
      <c r="B458" s="753"/>
      <c r="C458" s="756"/>
      <c r="D458" s="761"/>
      <c r="E458" s="757"/>
      <c r="F458" s="106" t="s">
        <v>2082</v>
      </c>
      <c r="G458" s="107"/>
      <c r="H458" s="279" t="s">
        <v>1731</v>
      </c>
      <c r="I458" s="38"/>
    </row>
    <row r="459" spans="1:9" ht="12.75">
      <c r="A459" s="895" t="s">
        <v>558</v>
      </c>
      <c r="B459" s="895"/>
      <c r="C459" s="1077"/>
      <c r="D459" s="1134" t="s">
        <v>2083</v>
      </c>
      <c r="E459" s="1135"/>
      <c r="F459" s="370" t="s">
        <v>2084</v>
      </c>
      <c r="G459" s="371"/>
      <c r="H459" s="372" t="s">
        <v>2085</v>
      </c>
      <c r="I459" s="390"/>
    </row>
    <row r="460" spans="1:9" ht="12.75">
      <c r="A460" s="846"/>
      <c r="B460" s="846"/>
      <c r="C460" s="1078"/>
      <c r="D460" s="1136"/>
      <c r="E460" s="1137"/>
      <c r="F460" s="143" t="s">
        <v>2740</v>
      </c>
      <c r="G460" s="373"/>
      <c r="H460" s="374" t="s">
        <v>2086</v>
      </c>
      <c r="I460" s="391"/>
    </row>
    <row r="461" spans="1:9" ht="13.5" thickBot="1">
      <c r="A461" s="846"/>
      <c r="B461" s="846"/>
      <c r="C461" s="1078"/>
      <c r="D461" s="1138"/>
      <c r="E461" s="1139"/>
      <c r="F461" s="375" t="s">
        <v>2087</v>
      </c>
      <c r="G461" s="376"/>
      <c r="H461" s="377" t="s">
        <v>2088</v>
      </c>
      <c r="I461" s="392"/>
    </row>
    <row r="462" spans="1:9" ht="13.5" customHeight="1">
      <c r="A462" s="846"/>
      <c r="B462" s="846"/>
      <c r="C462" s="1078"/>
      <c r="D462" s="801" t="s">
        <v>2469</v>
      </c>
      <c r="E462" s="802"/>
      <c r="F462" s="872" t="s">
        <v>2</v>
      </c>
      <c r="G462" s="141" t="s">
        <v>2470</v>
      </c>
      <c r="H462" s="605" t="s">
        <v>2471</v>
      </c>
      <c r="I462" s="393"/>
    </row>
    <row r="463" spans="1:9" ht="13.5" customHeight="1">
      <c r="A463" s="846"/>
      <c r="B463" s="846"/>
      <c r="C463" s="1078"/>
      <c r="D463" s="864"/>
      <c r="E463" s="1143"/>
      <c r="F463" s="873"/>
      <c r="G463" s="143" t="s">
        <v>2472</v>
      </c>
      <c r="H463" s="576" t="s">
        <v>2473</v>
      </c>
      <c r="I463" s="394"/>
    </row>
    <row r="464" spans="1:9" ht="13.5" customHeight="1">
      <c r="A464" s="846"/>
      <c r="B464" s="846"/>
      <c r="C464" s="1078"/>
      <c r="D464" s="864"/>
      <c r="E464" s="1143"/>
      <c r="F464" s="874" t="s">
        <v>6</v>
      </c>
      <c r="G464" s="143" t="s">
        <v>2470</v>
      </c>
      <c r="H464" s="576" t="s">
        <v>2474</v>
      </c>
      <c r="I464" s="394"/>
    </row>
    <row r="465" spans="1:9" ht="13.5" customHeight="1">
      <c r="A465" s="846"/>
      <c r="B465" s="846"/>
      <c r="C465" s="1078"/>
      <c r="D465" s="864"/>
      <c r="E465" s="1143"/>
      <c r="F465" s="875"/>
      <c r="G465" s="581" t="s">
        <v>2472</v>
      </c>
      <c r="H465" s="607" t="s">
        <v>2475</v>
      </c>
      <c r="I465" s="395"/>
    </row>
    <row r="466" spans="1:9" ht="13.5" customHeight="1" thickBot="1">
      <c r="A466" s="846"/>
      <c r="B466" s="846"/>
      <c r="C466" s="1078"/>
      <c r="D466" s="804"/>
      <c r="E466" s="805"/>
      <c r="F466" s="608" t="s">
        <v>2476</v>
      </c>
      <c r="G466" s="145"/>
      <c r="H466" s="609" t="s">
        <v>2477</v>
      </c>
      <c r="I466" s="396"/>
    </row>
    <row r="467" spans="1:9" ht="13.5" customHeight="1">
      <c r="A467" s="846"/>
      <c r="B467" s="846"/>
      <c r="C467" s="1078"/>
      <c r="D467" s="866" t="s">
        <v>519</v>
      </c>
      <c r="E467" s="867"/>
      <c r="F467" s="839" t="s">
        <v>2478</v>
      </c>
      <c r="G467" s="370" t="s">
        <v>593</v>
      </c>
      <c r="H467" s="610" t="s">
        <v>2479</v>
      </c>
      <c r="I467" s="397"/>
    </row>
    <row r="468" spans="1:9" ht="13.5" customHeight="1">
      <c r="A468" s="846"/>
      <c r="B468" s="846"/>
      <c r="C468" s="1078"/>
      <c r="D468" s="868"/>
      <c r="E468" s="869"/>
      <c r="F468" s="1028"/>
      <c r="G468" s="611" t="s">
        <v>594</v>
      </c>
      <c r="H468" s="612" t="s">
        <v>2480</v>
      </c>
      <c r="I468" s="398"/>
    </row>
    <row r="469" spans="1:9" ht="13.5" customHeight="1">
      <c r="A469" s="846"/>
      <c r="B469" s="846"/>
      <c r="C469" s="1078"/>
      <c r="D469" s="868"/>
      <c r="E469" s="869"/>
      <c r="F469" s="1028"/>
      <c r="G469" s="611" t="s">
        <v>530</v>
      </c>
      <c r="H469" s="612" t="s">
        <v>2481</v>
      </c>
      <c r="I469" s="398"/>
    </row>
    <row r="470" spans="1:9" ht="13.5" customHeight="1" thickBot="1">
      <c r="A470" s="846"/>
      <c r="B470" s="846"/>
      <c r="C470" s="1078"/>
      <c r="D470" s="868"/>
      <c r="E470" s="869"/>
      <c r="F470" s="1029"/>
      <c r="G470" s="375" t="s">
        <v>531</v>
      </c>
      <c r="H470" s="377" t="s">
        <v>2482</v>
      </c>
      <c r="I470" s="399"/>
    </row>
    <row r="471" spans="1:9" ht="13.5" customHeight="1">
      <c r="A471" s="846"/>
      <c r="B471" s="846"/>
      <c r="C471" s="1078"/>
      <c r="D471" s="868"/>
      <c r="E471" s="869"/>
      <c r="F471" s="839" t="s">
        <v>2483</v>
      </c>
      <c r="G471" s="370" t="s">
        <v>593</v>
      </c>
      <c r="H471" s="610" t="s">
        <v>2484</v>
      </c>
      <c r="I471" s="397"/>
    </row>
    <row r="472" spans="1:9" ht="13.5" customHeight="1">
      <c r="A472" s="846"/>
      <c r="B472" s="846"/>
      <c r="C472" s="1078"/>
      <c r="D472" s="868"/>
      <c r="E472" s="869"/>
      <c r="F472" s="1028"/>
      <c r="G472" s="611" t="s">
        <v>594</v>
      </c>
      <c r="H472" s="612" t="s">
        <v>2485</v>
      </c>
      <c r="I472" s="398"/>
    </row>
    <row r="473" spans="1:9" ht="13.5" customHeight="1">
      <c r="A473" s="846"/>
      <c r="B473" s="846"/>
      <c r="C473" s="1078"/>
      <c r="D473" s="868"/>
      <c r="E473" s="869"/>
      <c r="F473" s="1028"/>
      <c r="G473" s="611" t="s">
        <v>530</v>
      </c>
      <c r="H473" s="612" t="s">
        <v>2486</v>
      </c>
      <c r="I473" s="398"/>
    </row>
    <row r="474" spans="1:9" ht="13.5" customHeight="1" thickBot="1">
      <c r="A474" s="898"/>
      <c r="B474" s="898"/>
      <c r="C474" s="1079"/>
      <c r="D474" s="870"/>
      <c r="E474" s="871"/>
      <c r="F474" s="1029"/>
      <c r="G474" s="375" t="s">
        <v>531</v>
      </c>
      <c r="H474" s="377" t="s">
        <v>2487</v>
      </c>
      <c r="I474" s="399"/>
    </row>
    <row r="475" spans="1:9" ht="12.75" customHeight="1">
      <c r="A475" s="752" t="s">
        <v>2552</v>
      </c>
      <c r="B475" s="807" t="s">
        <v>569</v>
      </c>
      <c r="C475" s="992" t="s">
        <v>332</v>
      </c>
      <c r="D475" s="992"/>
      <c r="E475" s="992"/>
      <c r="F475" s="993"/>
      <c r="G475" s="993"/>
      <c r="H475" s="613" t="s">
        <v>370</v>
      </c>
      <c r="I475" s="35"/>
    </row>
    <row r="476" spans="1:9" ht="12.75">
      <c r="A476" s="753"/>
      <c r="B476" s="808"/>
      <c r="C476" s="984" t="s">
        <v>328</v>
      </c>
      <c r="D476" s="984"/>
      <c r="E476" s="984"/>
      <c r="F476" s="991"/>
      <c r="G476" s="991"/>
      <c r="H476" s="614" t="s">
        <v>371</v>
      </c>
      <c r="I476" s="36"/>
    </row>
    <row r="477" spans="1:9" ht="12.75">
      <c r="A477" s="753"/>
      <c r="B477" s="808"/>
      <c r="C477" s="984" t="s">
        <v>388</v>
      </c>
      <c r="D477" s="984"/>
      <c r="E477" s="984"/>
      <c r="F477" s="991"/>
      <c r="G477" s="991"/>
      <c r="H477" s="614" t="s">
        <v>372</v>
      </c>
      <c r="I477" s="36"/>
    </row>
    <row r="478" spans="1:9" ht="12.75">
      <c r="A478" s="753"/>
      <c r="B478" s="808"/>
      <c r="C478" s="984" t="s">
        <v>387</v>
      </c>
      <c r="D478" s="984"/>
      <c r="E478" s="984"/>
      <c r="F478" s="991"/>
      <c r="G478" s="991"/>
      <c r="H478" s="614" t="s">
        <v>218</v>
      </c>
      <c r="I478" s="36"/>
    </row>
    <row r="479" spans="1:9" ht="12.75" customHeight="1">
      <c r="A479" s="753"/>
      <c r="B479" s="808"/>
      <c r="C479" s="3" t="s">
        <v>3277</v>
      </c>
      <c r="D479" s="10"/>
      <c r="E479" s="10"/>
      <c r="F479" s="318"/>
      <c r="G479" s="318"/>
      <c r="H479" s="614" t="s">
        <v>2488</v>
      </c>
      <c r="I479" s="36"/>
    </row>
    <row r="480" spans="1:9" ht="13.5" thickBot="1">
      <c r="A480" s="753"/>
      <c r="B480" s="808"/>
      <c r="C480" s="731" t="s">
        <v>329</v>
      </c>
      <c r="D480" s="731"/>
      <c r="E480" s="731"/>
      <c r="F480" s="731"/>
      <c r="G480" s="731"/>
      <c r="H480" s="614" t="s">
        <v>373</v>
      </c>
      <c r="I480" s="36"/>
    </row>
    <row r="481" spans="1:9" ht="12.75">
      <c r="A481" s="753"/>
      <c r="B481" s="807" t="s">
        <v>570</v>
      </c>
      <c r="C481" s="992" t="s">
        <v>332</v>
      </c>
      <c r="D481" s="992"/>
      <c r="E481" s="992"/>
      <c r="F481" s="993"/>
      <c r="G481" s="993"/>
      <c r="H481" s="613" t="s">
        <v>374</v>
      </c>
      <c r="I481" s="35"/>
    </row>
    <row r="482" spans="1:9" ht="12.75">
      <c r="A482" s="753"/>
      <c r="B482" s="808"/>
      <c r="C482" s="984" t="s">
        <v>328</v>
      </c>
      <c r="D482" s="984"/>
      <c r="E482" s="984"/>
      <c r="F482" s="991"/>
      <c r="G482" s="991"/>
      <c r="H482" s="614" t="s">
        <v>375</v>
      </c>
      <c r="I482" s="36"/>
    </row>
    <row r="483" spans="1:9" ht="12.75">
      <c r="A483" s="753"/>
      <c r="B483" s="808"/>
      <c r="C483" s="984" t="s">
        <v>388</v>
      </c>
      <c r="D483" s="984"/>
      <c r="E483" s="984"/>
      <c r="F483" s="991"/>
      <c r="G483" s="991"/>
      <c r="H483" s="614" t="s">
        <v>376</v>
      </c>
      <c r="I483" s="36"/>
    </row>
    <row r="484" spans="1:9" ht="12.75">
      <c r="A484" s="753"/>
      <c r="B484" s="808"/>
      <c r="C484" s="984" t="s">
        <v>387</v>
      </c>
      <c r="D484" s="984"/>
      <c r="E484" s="984"/>
      <c r="F484" s="991"/>
      <c r="G484" s="991"/>
      <c r="H484" s="614" t="s">
        <v>220</v>
      </c>
      <c r="I484" s="36"/>
    </row>
    <row r="485" spans="1:9" ht="12.75">
      <c r="A485" s="753"/>
      <c r="B485" s="808"/>
      <c r="C485" s="3" t="s">
        <v>3278</v>
      </c>
      <c r="D485" s="10"/>
      <c r="E485" s="10"/>
      <c r="F485" s="318"/>
      <c r="G485" s="318"/>
      <c r="H485" s="614" t="s">
        <v>2489</v>
      </c>
      <c r="I485" s="36"/>
    </row>
    <row r="486" spans="1:9" ht="13.5" thickBot="1">
      <c r="A486" s="753"/>
      <c r="B486" s="808"/>
      <c r="C486" s="731" t="s">
        <v>329</v>
      </c>
      <c r="D486" s="731"/>
      <c r="E486" s="731"/>
      <c r="F486" s="731"/>
      <c r="G486" s="731"/>
      <c r="H486" s="614" t="s">
        <v>377</v>
      </c>
      <c r="I486" s="36"/>
    </row>
    <row r="487" spans="1:9" ht="12.75">
      <c r="A487" s="753"/>
      <c r="B487" s="807" t="s">
        <v>571</v>
      </c>
      <c r="C487" s="992" t="s">
        <v>332</v>
      </c>
      <c r="D487" s="992"/>
      <c r="E487" s="992"/>
      <c r="F487" s="993"/>
      <c r="G487" s="993"/>
      <c r="H487" s="613" t="s">
        <v>378</v>
      </c>
      <c r="I487" s="35"/>
    </row>
    <row r="488" spans="1:9" ht="12.75">
      <c r="A488" s="753"/>
      <c r="B488" s="808"/>
      <c r="C488" s="984" t="s">
        <v>328</v>
      </c>
      <c r="D488" s="984"/>
      <c r="E488" s="984"/>
      <c r="F488" s="991"/>
      <c r="G488" s="991"/>
      <c r="H488" s="614" t="s">
        <v>379</v>
      </c>
      <c r="I488" s="36"/>
    </row>
    <row r="489" spans="1:9" ht="12.75">
      <c r="A489" s="753"/>
      <c r="B489" s="808"/>
      <c r="C489" s="984" t="s">
        <v>388</v>
      </c>
      <c r="D489" s="984"/>
      <c r="E489" s="984"/>
      <c r="F489" s="991"/>
      <c r="G489" s="991"/>
      <c r="H489" s="614" t="s">
        <v>380</v>
      </c>
      <c r="I489" s="36"/>
    </row>
    <row r="490" spans="1:9" ht="12.75">
      <c r="A490" s="753"/>
      <c r="B490" s="808"/>
      <c r="C490" s="984" t="s">
        <v>387</v>
      </c>
      <c r="D490" s="984"/>
      <c r="E490" s="984"/>
      <c r="F490" s="991"/>
      <c r="G490" s="991"/>
      <c r="H490" s="614" t="s">
        <v>221</v>
      </c>
      <c r="I490" s="36"/>
    </row>
    <row r="491" spans="1:9" ht="12.75">
      <c r="A491" s="753"/>
      <c r="B491" s="808"/>
      <c r="C491" s="3" t="s">
        <v>3277</v>
      </c>
      <c r="D491" s="10"/>
      <c r="E491" s="10"/>
      <c r="F491" s="318"/>
      <c r="G491" s="318"/>
      <c r="H491" s="614" t="s">
        <v>2490</v>
      </c>
      <c r="I491" s="36"/>
    </row>
    <row r="492" spans="1:9" ht="13.5" thickBot="1">
      <c r="A492" s="753"/>
      <c r="B492" s="808"/>
      <c r="C492" s="731" t="s">
        <v>329</v>
      </c>
      <c r="D492" s="731"/>
      <c r="E492" s="731"/>
      <c r="F492" s="731"/>
      <c r="G492" s="731"/>
      <c r="H492" s="614" t="s">
        <v>381</v>
      </c>
      <c r="I492" s="36"/>
    </row>
    <row r="493" spans="1:9" ht="12.75">
      <c r="A493" s="753"/>
      <c r="B493" s="807" t="s">
        <v>572</v>
      </c>
      <c r="C493" s="992" t="s">
        <v>332</v>
      </c>
      <c r="D493" s="992"/>
      <c r="E493" s="992"/>
      <c r="F493" s="993"/>
      <c r="G493" s="993"/>
      <c r="H493" s="613" t="s">
        <v>382</v>
      </c>
      <c r="I493" s="35"/>
    </row>
    <row r="494" spans="1:9" ht="12.75">
      <c r="A494" s="753"/>
      <c r="B494" s="808"/>
      <c r="C494" s="984" t="s">
        <v>328</v>
      </c>
      <c r="D494" s="984"/>
      <c r="E494" s="984"/>
      <c r="F494" s="991"/>
      <c r="G494" s="991"/>
      <c r="H494" s="614" t="s">
        <v>383</v>
      </c>
      <c r="I494" s="36"/>
    </row>
    <row r="495" spans="1:9" ht="12.75">
      <c r="A495" s="753"/>
      <c r="B495" s="808"/>
      <c r="C495" s="984" t="s">
        <v>388</v>
      </c>
      <c r="D495" s="984"/>
      <c r="E495" s="984"/>
      <c r="F495" s="991"/>
      <c r="G495" s="991"/>
      <c r="H495" s="614" t="s">
        <v>384</v>
      </c>
      <c r="I495" s="36"/>
    </row>
    <row r="496" spans="1:9" ht="12.75">
      <c r="A496" s="753"/>
      <c r="B496" s="808"/>
      <c r="C496" s="984" t="s">
        <v>387</v>
      </c>
      <c r="D496" s="984"/>
      <c r="E496" s="984"/>
      <c r="F496" s="991"/>
      <c r="G496" s="991"/>
      <c r="H496" s="614" t="s">
        <v>385</v>
      </c>
      <c r="I496" s="36"/>
    </row>
    <row r="497" spans="1:9" ht="12.75">
      <c r="A497" s="753"/>
      <c r="B497" s="808"/>
      <c r="C497" s="3" t="s">
        <v>3278</v>
      </c>
      <c r="D497" s="10"/>
      <c r="E497" s="10"/>
      <c r="F497" s="318"/>
      <c r="G497" s="318"/>
      <c r="H497" s="614" t="s">
        <v>2491</v>
      </c>
      <c r="I497" s="36"/>
    </row>
    <row r="498" spans="1:9" ht="13.5" thickBot="1">
      <c r="A498" s="753"/>
      <c r="B498" s="808"/>
      <c r="C498" s="731" t="s">
        <v>329</v>
      </c>
      <c r="D498" s="733"/>
      <c r="E498" s="733"/>
      <c r="F498" s="733"/>
      <c r="G498" s="733"/>
      <c r="H498" s="615" t="s">
        <v>386</v>
      </c>
      <c r="I498" s="255"/>
    </row>
    <row r="499" spans="1:9" ht="12.75" customHeight="1">
      <c r="A499" s="753"/>
      <c r="B499" s="1144" t="s">
        <v>2492</v>
      </c>
      <c r="C499" s="986" t="s">
        <v>2493</v>
      </c>
      <c r="D499" s="1010" t="s">
        <v>2494</v>
      </c>
      <c r="E499" s="1011"/>
      <c r="F499" s="1012"/>
      <c r="G499" s="352" t="s">
        <v>2495</v>
      </c>
      <c r="H499" s="613" t="s">
        <v>2496</v>
      </c>
      <c r="I499" s="400"/>
    </row>
    <row r="500" spans="1:9" ht="12.75" customHeight="1">
      <c r="A500" s="753"/>
      <c r="B500" s="1145"/>
      <c r="C500" s="988"/>
      <c r="D500" s="1013"/>
      <c r="E500" s="1014"/>
      <c r="F500" s="1015"/>
      <c r="G500" s="353" t="s">
        <v>1597</v>
      </c>
      <c r="H500" s="617" t="s">
        <v>2497</v>
      </c>
      <c r="I500" s="401"/>
    </row>
    <row r="501" spans="1:9" ht="12.75" customHeight="1">
      <c r="A501" s="753"/>
      <c r="B501" s="1145"/>
      <c r="C501" s="988"/>
      <c r="D501" s="1013"/>
      <c r="E501" s="1014"/>
      <c r="F501" s="1015"/>
      <c r="G501" s="353" t="s">
        <v>2498</v>
      </c>
      <c r="H501" s="617" t="s">
        <v>2499</v>
      </c>
      <c r="I501" s="401"/>
    </row>
    <row r="502" spans="1:9" ht="12.75" customHeight="1">
      <c r="A502" s="753"/>
      <c r="B502" s="1145"/>
      <c r="C502" s="988"/>
      <c r="D502" s="1016"/>
      <c r="E502" s="1017"/>
      <c r="F502" s="1018"/>
      <c r="G502" s="353" t="s">
        <v>2500</v>
      </c>
      <c r="H502" s="617" t="s">
        <v>2501</v>
      </c>
      <c r="I502" s="401"/>
    </row>
    <row r="503" spans="1:9" ht="12.75" customHeight="1">
      <c r="A503" s="753"/>
      <c r="B503" s="1145"/>
      <c r="C503" s="988"/>
      <c r="D503" s="120" t="s">
        <v>2502</v>
      </c>
      <c r="E503" s="618"/>
      <c r="F503" s="618"/>
      <c r="G503" s="153"/>
      <c r="H503" s="617" t="s">
        <v>2503</v>
      </c>
      <c r="I503" s="401"/>
    </row>
    <row r="504" spans="1:9" ht="12.75" customHeight="1">
      <c r="A504" s="753"/>
      <c r="B504" s="1145"/>
      <c r="C504" s="988"/>
      <c r="D504" s="120" t="s">
        <v>2504</v>
      </c>
      <c r="E504" s="618"/>
      <c r="F504" s="618"/>
      <c r="G504" s="153"/>
      <c r="H504" s="617" t="s">
        <v>2505</v>
      </c>
      <c r="I504" s="401"/>
    </row>
    <row r="505" spans="1:9" ht="12.75" customHeight="1">
      <c r="A505" s="753"/>
      <c r="B505" s="1145"/>
      <c r="C505" s="988"/>
      <c r="D505" s="120" t="s">
        <v>2506</v>
      </c>
      <c r="E505" s="618"/>
      <c r="F505" s="618"/>
      <c r="G505" s="153"/>
      <c r="H505" s="617" t="s">
        <v>2507</v>
      </c>
      <c r="I505" s="401"/>
    </row>
    <row r="506" spans="1:9" ht="12.75" customHeight="1" thickBot="1">
      <c r="A506" s="753"/>
      <c r="B506" s="1145"/>
      <c r="C506" s="990"/>
      <c r="D506" s="135" t="s">
        <v>2508</v>
      </c>
      <c r="E506" s="619"/>
      <c r="F506" s="619"/>
      <c r="G506" s="327"/>
      <c r="H506" s="620" t="s">
        <v>2509</v>
      </c>
      <c r="I506" s="402"/>
    </row>
    <row r="507" spans="1:9" ht="12.75" customHeight="1">
      <c r="A507" s="753"/>
      <c r="B507" s="1145"/>
      <c r="C507" s="1030" t="s">
        <v>2510</v>
      </c>
      <c r="D507" s="1010" t="s">
        <v>2511</v>
      </c>
      <c r="E507" s="1019"/>
      <c r="F507" s="1020"/>
      <c r="G507" s="352" t="s">
        <v>2495</v>
      </c>
      <c r="H507" s="413" t="s">
        <v>2512</v>
      </c>
      <c r="I507" s="400"/>
    </row>
    <row r="508" spans="1:9" ht="12.75" customHeight="1">
      <c r="A508" s="753"/>
      <c r="B508" s="1145"/>
      <c r="C508" s="1031"/>
      <c r="D508" s="1021"/>
      <c r="E508" s="1022"/>
      <c r="F508" s="1023"/>
      <c r="G508" s="353" t="s">
        <v>1597</v>
      </c>
      <c r="H508" s="552" t="s">
        <v>2513</v>
      </c>
      <c r="I508" s="401"/>
    </row>
    <row r="509" spans="1:9" ht="12.75" customHeight="1">
      <c r="A509" s="753"/>
      <c r="B509" s="1145"/>
      <c r="C509" s="1031"/>
      <c r="D509" s="1021"/>
      <c r="E509" s="1022"/>
      <c r="F509" s="1023"/>
      <c r="G509" s="353" t="s">
        <v>2498</v>
      </c>
      <c r="H509" s="552" t="s">
        <v>2514</v>
      </c>
      <c r="I509" s="401"/>
    </row>
    <row r="510" spans="1:9" ht="12.75" customHeight="1">
      <c r="A510" s="753"/>
      <c r="B510" s="1145"/>
      <c r="C510" s="1031"/>
      <c r="D510" s="1024"/>
      <c r="E510" s="1025"/>
      <c r="F510" s="1026"/>
      <c r="G510" s="353" t="s">
        <v>2500</v>
      </c>
      <c r="H510" s="552" t="s">
        <v>2515</v>
      </c>
      <c r="I510" s="401"/>
    </row>
    <row r="511" spans="1:9" ht="12.75" customHeight="1">
      <c r="A511" s="753"/>
      <c r="B511" s="1145"/>
      <c r="C511" s="1031"/>
      <c r="D511" s="120" t="s">
        <v>2516</v>
      </c>
      <c r="E511" s="618"/>
      <c r="F511" s="618"/>
      <c r="G511" s="621"/>
      <c r="H511" s="414" t="s">
        <v>2517</v>
      </c>
      <c r="I511" s="403"/>
    </row>
    <row r="512" spans="1:9" ht="12.75" customHeight="1">
      <c r="A512" s="753"/>
      <c r="B512" s="1145"/>
      <c r="C512" s="1031"/>
      <c r="D512" s="120" t="s">
        <v>2518</v>
      </c>
      <c r="E512" s="618"/>
      <c r="F512" s="618"/>
      <c r="G512" s="622"/>
      <c r="H512" s="414" t="s">
        <v>2519</v>
      </c>
      <c r="I512" s="403"/>
    </row>
    <row r="513" spans="1:9" ht="12.75" customHeight="1">
      <c r="A513" s="753"/>
      <c r="B513" s="1145"/>
      <c r="C513" s="1031"/>
      <c r="D513" s="120" t="s">
        <v>2520</v>
      </c>
      <c r="E513" s="618"/>
      <c r="F513" s="618"/>
      <c r="G513" s="622"/>
      <c r="H513" s="414" t="s">
        <v>2521</v>
      </c>
      <c r="I513" s="403"/>
    </row>
    <row r="514" spans="1:9" ht="12.75" customHeight="1" thickBot="1">
      <c r="A514" s="753"/>
      <c r="B514" s="1145"/>
      <c r="C514" s="1032"/>
      <c r="D514" s="135" t="s">
        <v>2522</v>
      </c>
      <c r="E514" s="619"/>
      <c r="F514" s="619"/>
      <c r="G514" s="623"/>
      <c r="H514" s="412" t="s">
        <v>2523</v>
      </c>
      <c r="I514" s="404"/>
    </row>
    <row r="515" spans="1:9" ht="12.75" customHeight="1">
      <c r="A515" s="753"/>
      <c r="B515" s="1145"/>
      <c r="C515" s="1030" t="s">
        <v>2524</v>
      </c>
      <c r="D515" s="1010" t="s">
        <v>2525</v>
      </c>
      <c r="E515" s="1019"/>
      <c r="F515" s="1020"/>
      <c r="G515" s="352" t="s">
        <v>2495</v>
      </c>
      <c r="H515" s="413" t="s">
        <v>2526</v>
      </c>
      <c r="I515" s="400"/>
    </row>
    <row r="516" spans="1:9" ht="12.75" customHeight="1">
      <c r="A516" s="753"/>
      <c r="B516" s="1145"/>
      <c r="C516" s="1031"/>
      <c r="D516" s="1021"/>
      <c r="E516" s="1022"/>
      <c r="F516" s="1023"/>
      <c r="G516" s="353" t="s">
        <v>1597</v>
      </c>
      <c r="H516" s="552" t="s">
        <v>2527</v>
      </c>
      <c r="I516" s="401"/>
    </row>
    <row r="517" spans="1:9" ht="12.75" customHeight="1">
      <c r="A517" s="753"/>
      <c r="B517" s="1145"/>
      <c r="C517" s="1031"/>
      <c r="D517" s="1021"/>
      <c r="E517" s="1022"/>
      <c r="F517" s="1023"/>
      <c r="G517" s="353" t="s">
        <v>2498</v>
      </c>
      <c r="H517" s="552" t="s">
        <v>2528</v>
      </c>
      <c r="I517" s="401"/>
    </row>
    <row r="518" spans="1:9" ht="12.75" customHeight="1">
      <c r="A518" s="753"/>
      <c r="B518" s="1145"/>
      <c r="C518" s="1031"/>
      <c r="D518" s="1024"/>
      <c r="E518" s="1025"/>
      <c r="F518" s="1026"/>
      <c r="G518" s="353" t="s">
        <v>2500</v>
      </c>
      <c r="H518" s="552" t="s">
        <v>2529</v>
      </c>
      <c r="I518" s="401"/>
    </row>
    <row r="519" spans="1:9" ht="12.75" customHeight="1">
      <c r="A519" s="753"/>
      <c r="B519" s="1145"/>
      <c r="C519" s="1031"/>
      <c r="D519" s="120" t="s">
        <v>2530</v>
      </c>
      <c r="E519" s="618"/>
      <c r="F519" s="618"/>
      <c r="G519" s="621"/>
      <c r="H519" s="414" t="s">
        <v>2531</v>
      </c>
      <c r="I519" s="403"/>
    </row>
    <row r="520" spans="1:9" ht="12.75" customHeight="1">
      <c r="A520" s="753"/>
      <c r="B520" s="1145"/>
      <c r="C520" s="1031"/>
      <c r="D520" s="120" t="s">
        <v>2532</v>
      </c>
      <c r="E520" s="618"/>
      <c r="F520" s="618"/>
      <c r="G520" s="622"/>
      <c r="H520" s="414" t="s">
        <v>2533</v>
      </c>
      <c r="I520" s="403"/>
    </row>
    <row r="521" spans="1:9" ht="12.75" customHeight="1">
      <c r="A521" s="753"/>
      <c r="B521" s="1145"/>
      <c r="C521" s="1031"/>
      <c r="D521" s="120" t="s">
        <v>2534</v>
      </c>
      <c r="E521" s="618"/>
      <c r="F521" s="618"/>
      <c r="G521" s="622"/>
      <c r="H521" s="414" t="s">
        <v>2535</v>
      </c>
      <c r="I521" s="403"/>
    </row>
    <row r="522" spans="1:9" ht="12.75" customHeight="1" thickBot="1">
      <c r="A522" s="753"/>
      <c r="B522" s="1145"/>
      <c r="C522" s="1032"/>
      <c r="D522" s="135" t="s">
        <v>2536</v>
      </c>
      <c r="E522" s="619"/>
      <c r="F522" s="619"/>
      <c r="G522" s="623"/>
      <c r="H522" s="412" t="s">
        <v>2537</v>
      </c>
      <c r="I522" s="404"/>
    </row>
    <row r="523" spans="1:9" ht="12.75" customHeight="1">
      <c r="A523" s="753"/>
      <c r="B523" s="1145"/>
      <c r="C523" s="1030" t="s">
        <v>2538</v>
      </c>
      <c r="D523" s="1010" t="s">
        <v>2539</v>
      </c>
      <c r="E523" s="1019"/>
      <c r="F523" s="1020"/>
      <c r="G523" s="101" t="s">
        <v>2495</v>
      </c>
      <c r="H523" s="413" t="s">
        <v>2540</v>
      </c>
      <c r="I523" s="400"/>
    </row>
    <row r="524" spans="1:9" ht="12.75" customHeight="1">
      <c r="A524" s="753"/>
      <c r="B524" s="1145"/>
      <c r="C524" s="1031"/>
      <c r="D524" s="1021"/>
      <c r="E524" s="1027"/>
      <c r="F524" s="1023"/>
      <c r="G524" s="133" t="s">
        <v>1597</v>
      </c>
      <c r="H524" s="414" t="s">
        <v>2541</v>
      </c>
      <c r="I524" s="403"/>
    </row>
    <row r="525" spans="1:9" ht="12.75" customHeight="1">
      <c r="A525" s="753"/>
      <c r="B525" s="1145"/>
      <c r="C525" s="1031"/>
      <c r="D525" s="1021"/>
      <c r="E525" s="1027"/>
      <c r="F525" s="1023"/>
      <c r="G525" s="133" t="s">
        <v>2498</v>
      </c>
      <c r="H525" s="414" t="s">
        <v>2542</v>
      </c>
      <c r="I525" s="403"/>
    </row>
    <row r="526" spans="1:9" ht="12.75" customHeight="1">
      <c r="A526" s="753"/>
      <c r="B526" s="1145"/>
      <c r="C526" s="1031"/>
      <c r="D526" s="1024"/>
      <c r="E526" s="1025"/>
      <c r="F526" s="1026"/>
      <c r="G526" s="133" t="s">
        <v>2500</v>
      </c>
      <c r="H526" s="414" t="s">
        <v>2543</v>
      </c>
      <c r="I526" s="403"/>
    </row>
    <row r="527" spans="1:9" ht="12.75" customHeight="1">
      <c r="A527" s="753"/>
      <c r="B527" s="1145"/>
      <c r="C527" s="1031"/>
      <c r="D527" s="147" t="s">
        <v>2544</v>
      </c>
      <c r="E527" s="624"/>
      <c r="F527" s="624"/>
      <c r="G527" s="621"/>
      <c r="H527" s="414" t="s">
        <v>2545</v>
      </c>
      <c r="I527" s="403"/>
    </row>
    <row r="528" spans="1:9" ht="12.75" customHeight="1">
      <c r="A528" s="753"/>
      <c r="B528" s="1145"/>
      <c r="C528" s="1031"/>
      <c r="D528" s="120" t="s">
        <v>2546</v>
      </c>
      <c r="E528" s="618"/>
      <c r="F528" s="618"/>
      <c r="G528" s="622"/>
      <c r="H528" s="414" t="s">
        <v>2547</v>
      </c>
      <c r="I528" s="403"/>
    </row>
    <row r="529" spans="1:9" ht="12.75" customHeight="1">
      <c r="A529" s="753"/>
      <c r="B529" s="1145"/>
      <c r="C529" s="1031"/>
      <c r="D529" s="120" t="s">
        <v>2548</v>
      </c>
      <c r="E529" s="618"/>
      <c r="F529" s="618"/>
      <c r="G529" s="622"/>
      <c r="H529" s="414" t="s">
        <v>2549</v>
      </c>
      <c r="I529" s="403"/>
    </row>
    <row r="530" spans="1:9" ht="12.75" customHeight="1" thickBot="1">
      <c r="A530" s="753"/>
      <c r="B530" s="1146"/>
      <c r="C530" s="1032"/>
      <c r="D530" s="135" t="s">
        <v>2550</v>
      </c>
      <c r="E530" s="619"/>
      <c r="F530" s="619"/>
      <c r="G530" s="623"/>
      <c r="H530" s="549" t="s">
        <v>2551</v>
      </c>
      <c r="I530" s="405"/>
    </row>
    <row r="531" spans="1:9" ht="12.75" customHeight="1">
      <c r="A531" s="753"/>
      <c r="B531" s="801" t="s">
        <v>2558</v>
      </c>
      <c r="C531" s="863"/>
      <c r="D531" s="616" t="s">
        <v>2559</v>
      </c>
      <c r="E531" s="625"/>
      <c r="F531" s="625"/>
      <c r="G531" s="626"/>
      <c r="H531" s="413" t="s">
        <v>2565</v>
      </c>
      <c r="I531" s="400"/>
    </row>
    <row r="532" spans="1:9" ht="12.75" customHeight="1">
      <c r="A532" s="753"/>
      <c r="B532" s="864"/>
      <c r="C532" s="865"/>
      <c r="D532" s="120" t="s">
        <v>2560</v>
      </c>
      <c r="E532" s="618"/>
      <c r="F532" s="618"/>
      <c r="G532" s="627"/>
      <c r="H532" s="414" t="s">
        <v>2566</v>
      </c>
      <c r="I532" s="403"/>
    </row>
    <row r="533" spans="1:9" ht="12.75" customHeight="1">
      <c r="A533" s="753"/>
      <c r="B533" s="864"/>
      <c r="C533" s="865"/>
      <c r="D533" s="120" t="s">
        <v>2561</v>
      </c>
      <c r="E533" s="618"/>
      <c r="F533" s="618"/>
      <c r="G533" s="627"/>
      <c r="H533" s="414" t="s">
        <v>2567</v>
      </c>
      <c r="I533" s="403"/>
    </row>
    <row r="534" spans="1:9" ht="12.75" customHeight="1">
      <c r="A534" s="753"/>
      <c r="B534" s="864"/>
      <c r="C534" s="865"/>
      <c r="D534" s="120" t="s">
        <v>2562</v>
      </c>
      <c r="E534" s="618"/>
      <c r="F534" s="618"/>
      <c r="G534" s="627"/>
      <c r="H534" s="414" t="s">
        <v>2568</v>
      </c>
      <c r="I534" s="403"/>
    </row>
    <row r="535" spans="1:9" ht="12.75" customHeight="1">
      <c r="A535" s="753"/>
      <c r="B535" s="864"/>
      <c r="C535" s="865"/>
      <c r="D535" s="120" t="s">
        <v>2563</v>
      </c>
      <c r="E535" s="618"/>
      <c r="F535" s="618"/>
      <c r="G535" s="627"/>
      <c r="H535" s="414" t="s">
        <v>2569</v>
      </c>
      <c r="I535" s="403"/>
    </row>
    <row r="536" spans="1:9" ht="12.75" customHeight="1" thickBot="1">
      <c r="A536" s="753"/>
      <c r="B536" s="804"/>
      <c r="C536" s="1033"/>
      <c r="D536" s="137" t="s">
        <v>2564</v>
      </c>
      <c r="E536" s="628"/>
      <c r="F536" s="628"/>
      <c r="G536" s="629"/>
      <c r="H536" s="412" t="s">
        <v>2570</v>
      </c>
      <c r="I536" s="404"/>
    </row>
    <row r="537" spans="1:9" ht="13.5" thickBot="1">
      <c r="A537" s="1034" t="s">
        <v>2741</v>
      </c>
      <c r="B537" s="962" t="s">
        <v>526</v>
      </c>
      <c r="C537" s="963"/>
      <c r="D537" s="963"/>
      <c r="E537" s="963"/>
      <c r="F537" s="963"/>
      <c r="G537" s="963"/>
      <c r="H537" s="314" t="s">
        <v>222</v>
      </c>
      <c r="I537" s="259"/>
    </row>
    <row r="538" spans="1:9" ht="13.5" thickBot="1">
      <c r="A538" s="1035"/>
      <c r="B538" s="962" t="s">
        <v>2553</v>
      </c>
      <c r="C538" s="963"/>
      <c r="D538" s="963"/>
      <c r="E538" s="963"/>
      <c r="F538" s="963"/>
      <c r="G538" s="1094"/>
      <c r="H538" s="630" t="s">
        <v>223</v>
      </c>
      <c r="I538" s="248"/>
    </row>
    <row r="539" spans="1:9" ht="13.5" thickBot="1">
      <c r="A539" s="1035"/>
      <c r="B539" s="759" t="s">
        <v>230</v>
      </c>
      <c r="C539" s="1037"/>
      <c r="D539" s="760"/>
      <c r="E539" s="378" t="s">
        <v>231</v>
      </c>
      <c r="F539" s="172" t="s">
        <v>390</v>
      </c>
      <c r="G539" s="379"/>
      <c r="H539" s="574" t="s">
        <v>389</v>
      </c>
      <c r="I539" s="257"/>
    </row>
    <row r="540" spans="1:9" ht="12.75" customHeight="1" thickBot="1">
      <c r="A540" s="1035"/>
      <c r="B540" s="981" t="s">
        <v>522</v>
      </c>
      <c r="C540" s="982"/>
      <c r="D540" s="982"/>
      <c r="E540" s="1038"/>
      <c r="F540" s="172" t="s">
        <v>523</v>
      </c>
      <c r="G540" s="253"/>
      <c r="H540" s="574" t="s">
        <v>405</v>
      </c>
      <c r="I540" s="45"/>
    </row>
    <row r="541" spans="1:9" ht="12.75">
      <c r="A541" s="1035"/>
      <c r="B541" s="720" t="s">
        <v>230</v>
      </c>
      <c r="C541" s="721"/>
      <c r="D541" s="755"/>
      <c r="E541" s="1001" t="s">
        <v>2554</v>
      </c>
      <c r="F541" s="6" t="s">
        <v>392</v>
      </c>
      <c r="G541" s="163"/>
      <c r="H541" s="555" t="s">
        <v>391</v>
      </c>
      <c r="I541" s="66"/>
    </row>
    <row r="542" spans="1:9" ht="13.5" customHeight="1" thickBot="1">
      <c r="A542" s="1035"/>
      <c r="B542" s="722"/>
      <c r="C542" s="723"/>
      <c r="D542" s="758"/>
      <c r="E542" s="1003"/>
      <c r="F542" s="180" t="s">
        <v>394</v>
      </c>
      <c r="G542" s="256"/>
      <c r="H542" s="554" t="s">
        <v>393</v>
      </c>
      <c r="I542" s="280"/>
    </row>
    <row r="543" spans="1:9" ht="12" customHeight="1">
      <c r="A543" s="1035"/>
      <c r="B543" s="720" t="s">
        <v>2557</v>
      </c>
      <c r="C543" s="721"/>
      <c r="D543" s="755"/>
      <c r="E543" s="106" t="s">
        <v>590</v>
      </c>
      <c r="F543" s="110"/>
      <c r="G543" s="108"/>
      <c r="H543" s="571" t="s">
        <v>224</v>
      </c>
      <c r="I543" s="36"/>
    </row>
    <row r="544" spans="1:9" ht="12" customHeight="1">
      <c r="A544" s="1035"/>
      <c r="B544" s="756"/>
      <c r="C544" s="761"/>
      <c r="D544" s="757"/>
      <c r="E544" s="1131" t="s">
        <v>395</v>
      </c>
      <c r="F544" s="254" t="s">
        <v>397</v>
      </c>
      <c r="G544" s="108"/>
      <c r="H544" s="571" t="s">
        <v>396</v>
      </c>
      <c r="I544" s="36"/>
    </row>
    <row r="545" spans="1:9" ht="12" customHeight="1">
      <c r="A545" s="1035"/>
      <c r="B545" s="756"/>
      <c r="C545" s="761"/>
      <c r="D545" s="757"/>
      <c r="E545" s="1132"/>
      <c r="F545" s="254" t="s">
        <v>399</v>
      </c>
      <c r="G545" s="108"/>
      <c r="H545" s="571" t="s">
        <v>398</v>
      </c>
      <c r="I545" s="36"/>
    </row>
    <row r="546" spans="1:9" ht="12" customHeight="1">
      <c r="A546" s="1035"/>
      <c r="B546" s="756"/>
      <c r="C546" s="761"/>
      <c r="D546" s="757"/>
      <c r="E546" s="1132"/>
      <c r="F546" s="247" t="s">
        <v>401</v>
      </c>
      <c r="G546" s="108"/>
      <c r="H546" s="571" t="s">
        <v>400</v>
      </c>
      <c r="I546" s="36"/>
    </row>
    <row r="547" spans="1:9" ht="12" customHeight="1">
      <c r="A547" s="1035"/>
      <c r="B547" s="756"/>
      <c r="C547" s="761"/>
      <c r="D547" s="757"/>
      <c r="E547" s="1132"/>
      <c r="F547" s="178" t="s">
        <v>290</v>
      </c>
      <c r="G547" s="179"/>
      <c r="H547" s="571" t="s">
        <v>404</v>
      </c>
      <c r="I547" s="36"/>
    </row>
    <row r="548" spans="1:9" ht="12" customHeight="1">
      <c r="A548" s="1035"/>
      <c r="B548" s="756"/>
      <c r="C548" s="761"/>
      <c r="D548" s="757"/>
      <c r="E548" s="1133"/>
      <c r="F548" s="106" t="s">
        <v>403</v>
      </c>
      <c r="G548" s="108"/>
      <c r="H548" s="571" t="s">
        <v>402</v>
      </c>
      <c r="I548" s="36"/>
    </row>
    <row r="549" spans="1:9" ht="12" customHeight="1">
      <c r="A549" s="1035"/>
      <c r="B549" s="756"/>
      <c r="C549" s="761"/>
      <c r="D549" s="757"/>
      <c r="E549" s="258" t="s">
        <v>525</v>
      </c>
      <c r="F549" s="110"/>
      <c r="G549" s="108"/>
      <c r="H549" s="571" t="s">
        <v>229</v>
      </c>
      <c r="I549" s="36"/>
    </row>
    <row r="550" spans="1:9" ht="12" customHeight="1">
      <c r="A550" s="1035"/>
      <c r="B550" s="756"/>
      <c r="C550" s="761"/>
      <c r="D550" s="757"/>
      <c r="E550" s="106" t="s">
        <v>591</v>
      </c>
      <c r="F550" s="110"/>
      <c r="G550" s="108"/>
      <c r="H550" s="571" t="s">
        <v>225</v>
      </c>
      <c r="I550" s="36"/>
    </row>
    <row r="551" spans="1:9" ht="12.75">
      <c r="A551" s="1035"/>
      <c r="B551" s="756"/>
      <c r="C551" s="761"/>
      <c r="D551" s="757"/>
      <c r="E551" s="983" t="s">
        <v>524</v>
      </c>
      <c r="F551" s="984"/>
      <c r="G551" s="984"/>
      <c r="H551" s="571" t="s">
        <v>226</v>
      </c>
      <c r="I551" s="36"/>
    </row>
    <row r="552" spans="1:9" ht="12.75">
      <c r="A552" s="1035"/>
      <c r="B552" s="756"/>
      <c r="C552" s="761"/>
      <c r="D552" s="757"/>
      <c r="E552" s="325" t="s">
        <v>2555</v>
      </c>
      <c r="F552" s="363"/>
      <c r="G552" s="363"/>
      <c r="H552" s="322" t="s">
        <v>2556</v>
      </c>
      <c r="I552" s="255"/>
    </row>
    <row r="553" spans="1:9" ht="13.5" thickBot="1">
      <c r="A553" s="1036"/>
      <c r="B553" s="722"/>
      <c r="C553" s="723"/>
      <c r="D553" s="758"/>
      <c r="E553" s="906" t="s">
        <v>228</v>
      </c>
      <c r="F553" s="907"/>
      <c r="G553" s="907"/>
      <c r="H553" s="572" t="s">
        <v>227</v>
      </c>
      <c r="I553" s="37"/>
    </row>
    <row r="554" spans="1:9" ht="13.5" thickBot="1">
      <c r="A554" s="853" t="s">
        <v>848</v>
      </c>
      <c r="B554" s="878" t="s">
        <v>57</v>
      </c>
      <c r="C554" s="876"/>
      <c r="D554" s="876"/>
      <c r="E554" s="876"/>
      <c r="F554" s="962" t="s">
        <v>199</v>
      </c>
      <c r="G554" s="963"/>
      <c r="H554" s="604" t="s">
        <v>198</v>
      </c>
      <c r="I554" s="42"/>
    </row>
    <row r="555" spans="1:9" ht="12.75">
      <c r="A555" s="854"/>
      <c r="B555" s="985" t="s">
        <v>513</v>
      </c>
      <c r="C555" s="986"/>
      <c r="D555" s="765" t="s">
        <v>588</v>
      </c>
      <c r="E555" s="737"/>
      <c r="F555" s="843" t="s">
        <v>201</v>
      </c>
      <c r="G555" s="844"/>
      <c r="H555" s="542" t="s">
        <v>200</v>
      </c>
      <c r="I555" s="31"/>
    </row>
    <row r="556" spans="1:9" ht="12.75">
      <c r="A556" s="854"/>
      <c r="B556" s="987"/>
      <c r="C556" s="988"/>
      <c r="D556" s="766"/>
      <c r="E556" s="739"/>
      <c r="F556" s="730" t="s">
        <v>333</v>
      </c>
      <c r="G556" s="731"/>
      <c r="H556" s="540" t="s">
        <v>339</v>
      </c>
      <c r="I556" s="38"/>
    </row>
    <row r="557" spans="1:9" ht="13.5" thickBot="1">
      <c r="A557" s="854"/>
      <c r="B557" s="987"/>
      <c r="C557" s="988"/>
      <c r="D557" s="767"/>
      <c r="E557" s="741"/>
      <c r="F557" s="913" t="s">
        <v>334</v>
      </c>
      <c r="G557" s="1126"/>
      <c r="H557" s="541" t="s">
        <v>340</v>
      </c>
      <c r="I557" s="33"/>
    </row>
    <row r="558" spans="1:9" ht="13.5" thickBot="1">
      <c r="A558" s="854"/>
      <c r="B558" s="989"/>
      <c r="C558" s="990"/>
      <c r="D558" s="878" t="s">
        <v>475</v>
      </c>
      <c r="E558" s="876"/>
      <c r="F558" s="962" t="s">
        <v>527</v>
      </c>
      <c r="G558" s="963"/>
      <c r="H558" s="604" t="s">
        <v>495</v>
      </c>
      <c r="I558" s="43"/>
    </row>
    <row r="559" spans="1:9" ht="12.75">
      <c r="A559" s="854"/>
      <c r="B559" s="807" t="s">
        <v>514</v>
      </c>
      <c r="C559" s="807" t="s">
        <v>515</v>
      </c>
      <c r="D559" s="720" t="s">
        <v>476</v>
      </c>
      <c r="E559" s="721"/>
      <c r="F559" s="843" t="s">
        <v>197</v>
      </c>
      <c r="G559" s="844"/>
      <c r="H559" s="542" t="s">
        <v>496</v>
      </c>
      <c r="I559" s="31"/>
    </row>
    <row r="560" spans="1:9" ht="13.5" thickBot="1">
      <c r="A560" s="854"/>
      <c r="B560" s="808"/>
      <c r="C560" s="808"/>
      <c r="D560" s="722"/>
      <c r="E560" s="723"/>
      <c r="F560" s="135" t="s">
        <v>477</v>
      </c>
      <c r="G560" s="5"/>
      <c r="H560" s="541" t="s">
        <v>497</v>
      </c>
      <c r="I560" s="33"/>
    </row>
    <row r="561" spans="1:9" ht="13.5" thickBot="1">
      <c r="A561" s="855"/>
      <c r="B561" s="809"/>
      <c r="C561" s="964" t="s">
        <v>589</v>
      </c>
      <c r="D561" s="965"/>
      <c r="E561" s="965"/>
      <c r="F561" s="1124" t="s">
        <v>366</v>
      </c>
      <c r="G561" s="1125"/>
      <c r="H561" s="604" t="s">
        <v>365</v>
      </c>
      <c r="I561" s="42"/>
    </row>
    <row r="562" spans="1:9" ht="12.75">
      <c r="A562" s="786" t="s">
        <v>700</v>
      </c>
      <c r="B562" s="966"/>
      <c r="C562" s="969" t="s">
        <v>599</v>
      </c>
      <c r="D562" s="970"/>
      <c r="E562" s="970"/>
      <c r="F562" s="843" t="s">
        <v>597</v>
      </c>
      <c r="G562" s="844"/>
      <c r="H562" s="542" t="s">
        <v>600</v>
      </c>
      <c r="I562" s="31"/>
    </row>
    <row r="563" spans="1:9" ht="13.5" thickBot="1">
      <c r="A563" s="787"/>
      <c r="B563" s="967"/>
      <c r="C563" s="971"/>
      <c r="D563" s="972"/>
      <c r="E563" s="972"/>
      <c r="F563" s="841" t="s">
        <v>598</v>
      </c>
      <c r="G563" s="842"/>
      <c r="H563" s="541" t="s">
        <v>601</v>
      </c>
      <c r="I563" s="33"/>
    </row>
    <row r="564" spans="1:9" ht="12.75">
      <c r="A564" s="787"/>
      <c r="B564" s="967"/>
      <c r="C564" s="973" t="s">
        <v>612</v>
      </c>
      <c r="D564" s="974"/>
      <c r="E564" s="974"/>
      <c r="F564" s="843" t="s">
        <v>602</v>
      </c>
      <c r="G564" s="844"/>
      <c r="H564" s="542" t="s">
        <v>603</v>
      </c>
      <c r="I564" s="31"/>
    </row>
    <row r="565" spans="1:9" ht="12.75">
      <c r="A565" s="787"/>
      <c r="B565" s="967"/>
      <c r="C565" s="975"/>
      <c r="D565" s="976"/>
      <c r="E565" s="976"/>
      <c r="F565" s="730" t="s">
        <v>1862</v>
      </c>
      <c r="G565" s="731"/>
      <c r="H565" s="540" t="s">
        <v>604</v>
      </c>
      <c r="I565" s="38"/>
    </row>
    <row r="566" spans="1:9" ht="12.75">
      <c r="A566" s="787"/>
      <c r="B566" s="967"/>
      <c r="C566" s="975"/>
      <c r="D566" s="976"/>
      <c r="E566" s="976"/>
      <c r="F566" s="730" t="s">
        <v>618</v>
      </c>
      <c r="G566" s="731"/>
      <c r="H566" s="540" t="s">
        <v>605</v>
      </c>
      <c r="I566" s="38"/>
    </row>
    <row r="567" spans="1:9" ht="12.75">
      <c r="A567" s="787"/>
      <c r="B567" s="967"/>
      <c r="C567" s="975"/>
      <c r="D567" s="976"/>
      <c r="E567" s="976"/>
      <c r="F567" s="730" t="s">
        <v>42</v>
      </c>
      <c r="G567" s="731"/>
      <c r="H567" s="540" t="s">
        <v>609</v>
      </c>
      <c r="I567" s="38"/>
    </row>
    <row r="568" spans="1:9" ht="12.75">
      <c r="A568" s="787"/>
      <c r="B568" s="967"/>
      <c r="C568" s="975"/>
      <c r="D568" s="976"/>
      <c r="E568" s="976"/>
      <c r="F568" s="730" t="s">
        <v>615</v>
      </c>
      <c r="G568" s="731"/>
      <c r="H568" s="540" t="s">
        <v>621</v>
      </c>
      <c r="I568" s="38"/>
    </row>
    <row r="569" spans="1:9" ht="13.5" thickBot="1">
      <c r="A569" s="787"/>
      <c r="B569" s="967"/>
      <c r="C569" s="977"/>
      <c r="D569" s="978"/>
      <c r="E569" s="978"/>
      <c r="F569" s="841" t="s">
        <v>616</v>
      </c>
      <c r="G569" s="842"/>
      <c r="H569" s="541" t="s">
        <v>622</v>
      </c>
      <c r="I569" s="33"/>
    </row>
    <row r="570" spans="1:9" ht="12.75">
      <c r="A570" s="787"/>
      <c r="B570" s="967"/>
      <c r="C570" s="969" t="s">
        <v>613</v>
      </c>
      <c r="D570" s="970"/>
      <c r="E570" s="970"/>
      <c r="F570" s="843" t="s">
        <v>602</v>
      </c>
      <c r="G570" s="844"/>
      <c r="H570" s="542" t="s">
        <v>606</v>
      </c>
      <c r="I570" s="31"/>
    </row>
    <row r="571" spans="1:9" ht="12.75">
      <c r="A571" s="787"/>
      <c r="B571" s="967"/>
      <c r="C571" s="979"/>
      <c r="D571" s="980"/>
      <c r="E571" s="980"/>
      <c r="F571" s="730" t="s">
        <v>1862</v>
      </c>
      <c r="G571" s="731"/>
      <c r="H571" s="540" t="s">
        <v>607</v>
      </c>
      <c r="I571" s="38"/>
    </row>
    <row r="572" spans="1:9" ht="12.75">
      <c r="A572" s="787"/>
      <c r="B572" s="967"/>
      <c r="C572" s="979"/>
      <c r="D572" s="980"/>
      <c r="E572" s="980"/>
      <c r="F572" s="730" t="s">
        <v>618</v>
      </c>
      <c r="G572" s="731"/>
      <c r="H572" s="540" t="s">
        <v>608</v>
      </c>
      <c r="I572" s="38"/>
    </row>
    <row r="573" spans="1:9" ht="13.5" thickBot="1">
      <c r="A573" s="787"/>
      <c r="B573" s="967"/>
      <c r="C573" s="971"/>
      <c r="D573" s="972"/>
      <c r="E573" s="972"/>
      <c r="F573" s="841" t="s">
        <v>617</v>
      </c>
      <c r="G573" s="842"/>
      <c r="H573" s="541" t="s">
        <v>623</v>
      </c>
      <c r="I573" s="33"/>
    </row>
    <row r="574" spans="1:9" ht="13.5" thickBot="1">
      <c r="A574" s="787"/>
      <c r="B574" s="967"/>
      <c r="C574" s="960" t="s">
        <v>614</v>
      </c>
      <c r="D574" s="961"/>
      <c r="E574" s="961"/>
      <c r="F574" s="962" t="s">
        <v>610</v>
      </c>
      <c r="G574" s="963"/>
      <c r="H574" s="604" t="s">
        <v>611</v>
      </c>
      <c r="I574" s="42"/>
    </row>
    <row r="575" spans="1:9" ht="13.5" thickBot="1">
      <c r="A575" s="788"/>
      <c r="B575" s="968"/>
      <c r="C575" s="981" t="s">
        <v>620</v>
      </c>
      <c r="D575" s="982"/>
      <c r="E575" s="982"/>
      <c r="F575" s="180" t="s">
        <v>619</v>
      </c>
      <c r="G575" s="181"/>
      <c r="H575" s="541" t="s">
        <v>1508</v>
      </c>
      <c r="I575" s="39"/>
    </row>
    <row r="576" spans="1:9" ht="13.5" customHeight="1" thickBot="1">
      <c r="A576" s="853" t="s">
        <v>232</v>
      </c>
      <c r="B576" s="947" t="s">
        <v>573</v>
      </c>
      <c r="C576" s="721" t="s">
        <v>250</v>
      </c>
      <c r="D576" s="721"/>
      <c r="E576" s="950" t="s">
        <v>237</v>
      </c>
      <c r="F576" s="953" t="s">
        <v>250</v>
      </c>
      <c r="G576" s="954"/>
      <c r="H576" s="317" t="s">
        <v>251</v>
      </c>
      <c r="I576" s="42"/>
    </row>
    <row r="577" spans="1:9" ht="12.75">
      <c r="A577" s="854"/>
      <c r="B577" s="948"/>
      <c r="C577" s="761"/>
      <c r="D577" s="761"/>
      <c r="E577" s="951"/>
      <c r="F577" s="942" t="s">
        <v>533</v>
      </c>
      <c r="G577" s="943"/>
      <c r="H577" s="578" t="s">
        <v>254</v>
      </c>
      <c r="I577" s="31"/>
    </row>
    <row r="578" spans="1:9" ht="13.5" thickBot="1">
      <c r="A578" s="854"/>
      <c r="B578" s="948"/>
      <c r="C578" s="761"/>
      <c r="D578" s="761"/>
      <c r="E578" s="952"/>
      <c r="F578" s="918" t="s">
        <v>534</v>
      </c>
      <c r="G578" s="919"/>
      <c r="H578" s="572" t="s">
        <v>255</v>
      </c>
      <c r="I578" s="33"/>
    </row>
    <row r="579" spans="1:9" ht="15.75" thickBot="1">
      <c r="A579" s="854"/>
      <c r="B579" s="948"/>
      <c r="C579" s="723"/>
      <c r="D579" s="723"/>
      <c r="E579" s="182" t="s">
        <v>240</v>
      </c>
      <c r="F579" s="955" t="s">
        <v>250</v>
      </c>
      <c r="G579" s="956"/>
      <c r="H579" s="317" t="s">
        <v>258</v>
      </c>
      <c r="I579" s="42"/>
    </row>
    <row r="580" spans="1:9" ht="12.75">
      <c r="A580" s="854"/>
      <c r="B580" s="948"/>
      <c r="C580" s="923" t="s">
        <v>261</v>
      </c>
      <c r="D580" s="925"/>
      <c r="E580" s="957" t="s">
        <v>237</v>
      </c>
      <c r="F580" s="942" t="s">
        <v>263</v>
      </c>
      <c r="G580" s="943"/>
      <c r="H580" s="578" t="s">
        <v>262</v>
      </c>
      <c r="I580" s="31"/>
    </row>
    <row r="581" spans="1:9" ht="12.75">
      <c r="A581" s="854"/>
      <c r="B581" s="948"/>
      <c r="C581" s="926"/>
      <c r="D581" s="928"/>
      <c r="E581" s="958"/>
      <c r="F581" s="934" t="s">
        <v>266</v>
      </c>
      <c r="G581" s="935"/>
      <c r="H581" s="571" t="s">
        <v>265</v>
      </c>
      <c r="I581" s="38"/>
    </row>
    <row r="582" spans="1:9" ht="12.75">
      <c r="A582" s="854"/>
      <c r="B582" s="948"/>
      <c r="C582" s="926"/>
      <c r="D582" s="928"/>
      <c r="E582" s="958"/>
      <c r="F582" s="934" t="s">
        <v>270</v>
      </c>
      <c r="G582" s="935"/>
      <c r="H582" s="571" t="s">
        <v>269</v>
      </c>
      <c r="I582" s="38"/>
    </row>
    <row r="583" spans="1:9" ht="13.5" thickBot="1">
      <c r="A583" s="854"/>
      <c r="B583" s="948"/>
      <c r="C583" s="926"/>
      <c r="D583" s="928"/>
      <c r="E583" s="959"/>
      <c r="F583" s="918" t="s">
        <v>272</v>
      </c>
      <c r="G583" s="919"/>
      <c r="H583" s="572" t="s">
        <v>271</v>
      </c>
      <c r="I583" s="33"/>
    </row>
    <row r="584" spans="1:9" ht="12.75">
      <c r="A584" s="854"/>
      <c r="B584" s="948"/>
      <c r="C584" s="926"/>
      <c r="D584" s="928"/>
      <c r="E584" s="944" t="s">
        <v>240</v>
      </c>
      <c r="F584" s="942" t="s">
        <v>263</v>
      </c>
      <c r="G584" s="943"/>
      <c r="H584" s="578" t="s">
        <v>273</v>
      </c>
      <c r="I584" s="31"/>
    </row>
    <row r="585" spans="1:9" ht="12.75">
      <c r="A585" s="854"/>
      <c r="B585" s="948"/>
      <c r="C585" s="926"/>
      <c r="D585" s="928"/>
      <c r="E585" s="945"/>
      <c r="F585" s="934" t="s">
        <v>266</v>
      </c>
      <c r="G585" s="935"/>
      <c r="H585" s="571" t="s">
        <v>274</v>
      </c>
      <c r="I585" s="38"/>
    </row>
    <row r="586" spans="1:9" ht="12.75">
      <c r="A586" s="854"/>
      <c r="B586" s="948"/>
      <c r="C586" s="926"/>
      <c r="D586" s="928"/>
      <c r="E586" s="945"/>
      <c r="F586" s="934" t="s">
        <v>270</v>
      </c>
      <c r="G586" s="935"/>
      <c r="H586" s="571" t="s">
        <v>277</v>
      </c>
      <c r="I586" s="38"/>
    </row>
    <row r="587" spans="1:9" ht="13.5" thickBot="1">
      <c r="A587" s="854"/>
      <c r="B587" s="948"/>
      <c r="C587" s="929"/>
      <c r="D587" s="931"/>
      <c r="E587" s="946"/>
      <c r="F587" s="918" t="s">
        <v>272</v>
      </c>
      <c r="G587" s="919"/>
      <c r="H587" s="572" t="s">
        <v>279</v>
      </c>
      <c r="I587" s="33"/>
    </row>
    <row r="588" spans="1:9" ht="12.75">
      <c r="A588" s="854"/>
      <c r="B588" s="948"/>
      <c r="C588" s="923" t="s">
        <v>282</v>
      </c>
      <c r="D588" s="924"/>
      <c r="E588" s="925"/>
      <c r="F588" s="932" t="s">
        <v>43</v>
      </c>
      <c r="G588" s="933"/>
      <c r="H588" s="578" t="s">
        <v>283</v>
      </c>
      <c r="I588" s="31"/>
    </row>
    <row r="589" spans="1:9" ht="12.75">
      <c r="A589" s="854"/>
      <c r="B589" s="948"/>
      <c r="C589" s="926"/>
      <c r="D589" s="927"/>
      <c r="E589" s="928"/>
      <c r="F589" s="934" t="s">
        <v>46</v>
      </c>
      <c r="G589" s="935"/>
      <c r="H589" s="571" t="s">
        <v>285</v>
      </c>
      <c r="I589" s="38"/>
    </row>
    <row r="590" spans="1:9" ht="13.5" thickBot="1">
      <c r="A590" s="854"/>
      <c r="B590" s="948"/>
      <c r="C590" s="929"/>
      <c r="D590" s="930"/>
      <c r="E590" s="931"/>
      <c r="F590" s="918" t="s">
        <v>288</v>
      </c>
      <c r="G590" s="919"/>
      <c r="H590" s="572" t="s">
        <v>287</v>
      </c>
      <c r="I590" s="33"/>
    </row>
    <row r="591" spans="1:9" ht="12.75">
      <c r="A591" s="854"/>
      <c r="B591" s="948"/>
      <c r="C591" s="721" t="s">
        <v>291</v>
      </c>
      <c r="D591" s="755"/>
      <c r="E591" s="936" t="s">
        <v>237</v>
      </c>
      <c r="F591" s="932" t="s">
        <v>293</v>
      </c>
      <c r="G591" s="933"/>
      <c r="H591" s="578" t="s">
        <v>292</v>
      </c>
      <c r="I591" s="31"/>
    </row>
    <row r="592" spans="1:9" ht="13.5" thickBot="1">
      <c r="A592" s="854"/>
      <c r="B592" s="948"/>
      <c r="C592" s="761"/>
      <c r="D592" s="757"/>
      <c r="E592" s="937"/>
      <c r="F592" s="938" t="s">
        <v>295</v>
      </c>
      <c r="G592" s="939"/>
      <c r="H592" s="572" t="s">
        <v>294</v>
      </c>
      <c r="I592" s="33"/>
    </row>
    <row r="593" spans="1:9" ht="12.75">
      <c r="A593" s="854"/>
      <c r="B593" s="948"/>
      <c r="C593" s="761"/>
      <c r="D593" s="757"/>
      <c r="E593" s="940" t="s">
        <v>240</v>
      </c>
      <c r="F593" s="932" t="s">
        <v>293</v>
      </c>
      <c r="G593" s="933"/>
      <c r="H593" s="578" t="s">
        <v>296</v>
      </c>
      <c r="I593" s="31"/>
    </row>
    <row r="594" spans="1:9" ht="13.5" thickBot="1">
      <c r="A594" s="854"/>
      <c r="B594" s="949"/>
      <c r="C594" s="723"/>
      <c r="D594" s="758"/>
      <c r="E594" s="941"/>
      <c r="F594" s="918" t="s">
        <v>295</v>
      </c>
      <c r="G594" s="919"/>
      <c r="H594" s="572" t="s">
        <v>297</v>
      </c>
      <c r="I594" s="33"/>
    </row>
    <row r="595" spans="1:9" ht="12.75">
      <c r="A595" s="854"/>
      <c r="B595" s="720" t="s">
        <v>574</v>
      </c>
      <c r="C595" s="721"/>
      <c r="D595" s="721"/>
      <c r="E595" s="721"/>
      <c r="F595" s="861" t="s">
        <v>234</v>
      </c>
      <c r="G595" s="920"/>
      <c r="H595" s="578" t="s">
        <v>298</v>
      </c>
      <c r="I595" s="31"/>
    </row>
    <row r="596" spans="1:9" ht="13.5" thickBot="1">
      <c r="A596" s="854"/>
      <c r="B596" s="722"/>
      <c r="C596" s="723"/>
      <c r="D596" s="723"/>
      <c r="E596" s="723"/>
      <c r="F596" s="921" t="s">
        <v>236</v>
      </c>
      <c r="G596" s="922"/>
      <c r="H596" s="572" t="s">
        <v>299</v>
      </c>
      <c r="I596" s="33"/>
    </row>
    <row r="597" spans="1:9" ht="12.75">
      <c r="A597" s="854"/>
      <c r="B597" s="720" t="s">
        <v>575</v>
      </c>
      <c r="C597" s="721"/>
      <c r="D597" s="721"/>
      <c r="E597" s="721"/>
      <c r="F597" s="879" t="s">
        <v>234</v>
      </c>
      <c r="G597" s="916"/>
      <c r="H597" s="578" t="s">
        <v>303</v>
      </c>
      <c r="I597" s="31"/>
    </row>
    <row r="598" spans="1:9" ht="13.5" thickBot="1">
      <c r="A598" s="854"/>
      <c r="B598" s="722"/>
      <c r="C598" s="723"/>
      <c r="D598" s="723"/>
      <c r="E598" s="723"/>
      <c r="F598" s="883" t="s">
        <v>236</v>
      </c>
      <c r="G598" s="900"/>
      <c r="H598" s="572" t="s">
        <v>305</v>
      </c>
      <c r="I598" s="33"/>
    </row>
    <row r="599" spans="1:9" ht="12.75">
      <c r="A599" s="854"/>
      <c r="B599" s="720" t="s">
        <v>576</v>
      </c>
      <c r="C599" s="721"/>
      <c r="D599" s="721"/>
      <c r="E599" s="721"/>
      <c r="F599" s="879" t="s">
        <v>234</v>
      </c>
      <c r="G599" s="916"/>
      <c r="H599" s="578" t="s">
        <v>306</v>
      </c>
      <c r="I599" s="31"/>
    </row>
    <row r="600" spans="1:9" ht="13.5" thickBot="1">
      <c r="A600" s="854"/>
      <c r="B600" s="722"/>
      <c r="C600" s="723"/>
      <c r="D600" s="723"/>
      <c r="E600" s="723"/>
      <c r="F600" s="883" t="s">
        <v>236</v>
      </c>
      <c r="G600" s="900"/>
      <c r="H600" s="572" t="s">
        <v>307</v>
      </c>
      <c r="I600" s="33"/>
    </row>
    <row r="601" spans="1:9" ht="12.75">
      <c r="A601" s="854"/>
      <c r="B601" s="720" t="s">
        <v>577</v>
      </c>
      <c r="C601" s="721"/>
      <c r="D601" s="721"/>
      <c r="E601" s="721"/>
      <c r="F601" s="911" t="s">
        <v>234</v>
      </c>
      <c r="G601" s="912"/>
      <c r="H601" s="578" t="s">
        <v>233</v>
      </c>
      <c r="I601" s="31"/>
    </row>
    <row r="602" spans="1:9" ht="13.5" thickBot="1">
      <c r="A602" s="854"/>
      <c r="B602" s="722"/>
      <c r="C602" s="723"/>
      <c r="D602" s="723"/>
      <c r="E602" s="723"/>
      <c r="F602" s="913" t="s">
        <v>236</v>
      </c>
      <c r="G602" s="917"/>
      <c r="H602" s="572" t="s">
        <v>235</v>
      </c>
      <c r="I602" s="33"/>
    </row>
    <row r="603" spans="1:9" ht="12.75">
      <c r="A603" s="854"/>
      <c r="B603" s="720" t="s">
        <v>578</v>
      </c>
      <c r="C603" s="721"/>
      <c r="D603" s="721"/>
      <c r="E603" s="721"/>
      <c r="F603" s="911" t="s">
        <v>234</v>
      </c>
      <c r="G603" s="912"/>
      <c r="H603" s="578" t="s">
        <v>238</v>
      </c>
      <c r="I603" s="31"/>
    </row>
    <row r="604" spans="1:9" ht="13.5" thickBot="1">
      <c r="A604" s="854"/>
      <c r="B604" s="722"/>
      <c r="C604" s="723"/>
      <c r="D604" s="723"/>
      <c r="E604" s="723"/>
      <c r="F604" s="913" t="s">
        <v>236</v>
      </c>
      <c r="G604" s="914"/>
      <c r="H604" s="572" t="s">
        <v>239</v>
      </c>
      <c r="I604" s="33"/>
    </row>
    <row r="605" spans="1:9" ht="12.75">
      <c r="A605" s="854"/>
      <c r="B605" s="720" t="s">
        <v>579</v>
      </c>
      <c r="C605" s="721"/>
      <c r="D605" s="721"/>
      <c r="E605" s="755"/>
      <c r="F605" s="908" t="s">
        <v>234</v>
      </c>
      <c r="G605" s="880"/>
      <c r="H605" s="578" t="s">
        <v>241</v>
      </c>
      <c r="I605" s="31"/>
    </row>
    <row r="606" spans="1:9" ht="13.5" thickBot="1">
      <c r="A606" s="854"/>
      <c r="B606" s="722"/>
      <c r="C606" s="723"/>
      <c r="D606" s="723"/>
      <c r="E606" s="758"/>
      <c r="F606" s="915" t="s">
        <v>236</v>
      </c>
      <c r="G606" s="884"/>
      <c r="H606" s="322" t="s">
        <v>242</v>
      </c>
      <c r="I606" s="33"/>
    </row>
    <row r="607" spans="1:9" ht="12.75">
      <c r="A607" s="854"/>
      <c r="B607" s="720" t="s">
        <v>580</v>
      </c>
      <c r="C607" s="721"/>
      <c r="D607" s="721"/>
      <c r="E607" s="755"/>
      <c r="F607" s="908" t="s">
        <v>234</v>
      </c>
      <c r="G607" s="880"/>
      <c r="H607" s="578" t="s">
        <v>243</v>
      </c>
      <c r="I607" s="31"/>
    </row>
    <row r="608" spans="1:9" ht="13.5" thickBot="1">
      <c r="A608" s="854"/>
      <c r="B608" s="722"/>
      <c r="C608" s="723"/>
      <c r="D608" s="723"/>
      <c r="E608" s="758"/>
      <c r="F608" s="909" t="s">
        <v>236</v>
      </c>
      <c r="G608" s="910"/>
      <c r="H608" s="322" t="s">
        <v>244</v>
      </c>
      <c r="I608" s="32"/>
    </row>
    <row r="609" spans="1:9" ht="12.75">
      <c r="A609" s="854"/>
      <c r="B609" s="720" t="s">
        <v>1732</v>
      </c>
      <c r="C609" s="721"/>
      <c r="D609" s="721"/>
      <c r="E609" s="755"/>
      <c r="F609" s="908" t="s">
        <v>234</v>
      </c>
      <c r="G609" s="880"/>
      <c r="H609" s="542" t="s">
        <v>1733</v>
      </c>
      <c r="I609" s="31"/>
    </row>
    <row r="610" spans="1:9" ht="13.5" customHeight="1" thickBot="1">
      <c r="A610" s="854"/>
      <c r="B610" s="722"/>
      <c r="C610" s="723"/>
      <c r="D610" s="723"/>
      <c r="E610" s="758"/>
      <c r="F610" s="909" t="s">
        <v>236</v>
      </c>
      <c r="G610" s="910"/>
      <c r="H610" s="541" t="s">
        <v>1734</v>
      </c>
      <c r="I610" s="33"/>
    </row>
    <row r="611" spans="1:9" ht="12.75">
      <c r="A611" s="854"/>
      <c r="B611" s="720" t="s">
        <v>581</v>
      </c>
      <c r="C611" s="721"/>
      <c r="D611" s="721"/>
      <c r="E611" s="721"/>
      <c r="F611" s="843" t="s">
        <v>246</v>
      </c>
      <c r="G611" s="905"/>
      <c r="H611" s="542" t="s">
        <v>245</v>
      </c>
      <c r="I611" s="31"/>
    </row>
    <row r="612" spans="1:9" ht="13.5" thickBot="1">
      <c r="A612" s="854"/>
      <c r="B612" s="722"/>
      <c r="C612" s="723"/>
      <c r="D612" s="723"/>
      <c r="E612" s="723"/>
      <c r="F612" s="906" t="s">
        <v>248</v>
      </c>
      <c r="G612" s="907"/>
      <c r="H612" s="541" t="s">
        <v>247</v>
      </c>
      <c r="I612" s="33"/>
    </row>
    <row r="613" spans="1:9" ht="12.75">
      <c r="A613" s="854"/>
      <c r="B613" s="720" t="s">
        <v>701</v>
      </c>
      <c r="C613" s="721"/>
      <c r="D613" s="721"/>
      <c r="E613" s="755"/>
      <c r="F613" s="879" t="s">
        <v>1735</v>
      </c>
      <c r="G613" s="880"/>
      <c r="H613" s="542" t="s">
        <v>682</v>
      </c>
      <c r="I613" s="31"/>
    </row>
    <row r="614" spans="1:9" ht="12.75">
      <c r="A614" s="854"/>
      <c r="B614" s="756"/>
      <c r="C614" s="761"/>
      <c r="D614" s="761"/>
      <c r="E614" s="757"/>
      <c r="F614" s="881" t="s">
        <v>1736</v>
      </c>
      <c r="G614" s="882"/>
      <c r="H614" s="540" t="s">
        <v>683</v>
      </c>
      <c r="I614" s="38"/>
    </row>
    <row r="615" spans="1:9" ht="12.75">
      <c r="A615" s="854"/>
      <c r="B615" s="756"/>
      <c r="C615" s="761"/>
      <c r="D615" s="761"/>
      <c r="E615" s="757"/>
      <c r="F615" s="881" t="s">
        <v>1737</v>
      </c>
      <c r="G615" s="882"/>
      <c r="H615" s="540" t="s">
        <v>684</v>
      </c>
      <c r="I615" s="38"/>
    </row>
    <row r="616" spans="1:9" ht="13.5" thickBot="1">
      <c r="A616" s="855"/>
      <c r="B616" s="722"/>
      <c r="C616" s="723"/>
      <c r="D616" s="723"/>
      <c r="E616" s="758"/>
      <c r="F616" s="883" t="s">
        <v>1738</v>
      </c>
      <c r="G616" s="884"/>
      <c r="H616" s="541" t="s">
        <v>685</v>
      </c>
      <c r="I616" s="33"/>
    </row>
    <row r="617" spans="1:9" ht="12.75">
      <c r="A617" s="885" t="s">
        <v>837</v>
      </c>
      <c r="B617" s="886"/>
      <c r="C617" s="886"/>
      <c r="D617" s="886"/>
      <c r="E617" s="887"/>
      <c r="F617" s="183" t="s">
        <v>2</v>
      </c>
      <c r="G617" s="184"/>
      <c r="H617" s="578" t="s">
        <v>2193</v>
      </c>
      <c r="I617" s="31"/>
    </row>
    <row r="618" spans="1:9" ht="13.5" thickBot="1">
      <c r="A618" s="888"/>
      <c r="B618" s="889"/>
      <c r="C618" s="889"/>
      <c r="D618" s="889"/>
      <c r="E618" s="890"/>
      <c r="F618" s="185" t="s">
        <v>6</v>
      </c>
      <c r="G618" s="186"/>
      <c r="H618" s="572" t="s">
        <v>2194</v>
      </c>
      <c r="I618" s="33"/>
    </row>
    <row r="619" spans="1:9" ht="12.75">
      <c r="A619" s="885" t="s">
        <v>1739</v>
      </c>
      <c r="B619" s="886"/>
      <c r="C619" s="886"/>
      <c r="D619" s="887"/>
      <c r="E619" s="887" t="s">
        <v>1740</v>
      </c>
      <c r="F619" s="901" t="s">
        <v>197</v>
      </c>
      <c r="G619" s="176" t="s">
        <v>2</v>
      </c>
      <c r="H619" s="578" t="s">
        <v>1741</v>
      </c>
      <c r="I619" s="31"/>
    </row>
    <row r="620" spans="1:9" ht="13.5" thickBot="1">
      <c r="A620" s="891"/>
      <c r="B620" s="892"/>
      <c r="C620" s="892"/>
      <c r="D620" s="893"/>
      <c r="E620" s="893"/>
      <c r="F620" s="902"/>
      <c r="G620" s="187" t="s">
        <v>6</v>
      </c>
      <c r="H620" s="572" t="s">
        <v>1742</v>
      </c>
      <c r="I620" s="33"/>
    </row>
    <row r="621" spans="1:9" ht="12.75">
      <c r="A621" s="891"/>
      <c r="B621" s="892"/>
      <c r="C621" s="892"/>
      <c r="D621" s="893"/>
      <c r="E621" s="893"/>
      <c r="F621" s="901" t="s">
        <v>1743</v>
      </c>
      <c r="G621" s="188" t="s">
        <v>2</v>
      </c>
      <c r="H621" s="324" t="s">
        <v>1744</v>
      </c>
      <c r="I621" s="34"/>
    </row>
    <row r="622" spans="1:9" ht="13.5" thickBot="1">
      <c r="A622" s="891"/>
      <c r="B622" s="892"/>
      <c r="C622" s="892"/>
      <c r="D622" s="893"/>
      <c r="E622" s="893"/>
      <c r="F622" s="902"/>
      <c r="G622" s="189" t="s">
        <v>6</v>
      </c>
      <c r="H622" s="322" t="s">
        <v>1745</v>
      </c>
      <c r="I622" s="32"/>
    </row>
    <row r="623" spans="1:9" ht="12.75">
      <c r="A623" s="891"/>
      <c r="B623" s="892"/>
      <c r="C623" s="892"/>
      <c r="D623" s="893"/>
      <c r="E623" s="893"/>
      <c r="F623" s="901" t="s">
        <v>1746</v>
      </c>
      <c r="G623" s="176" t="s">
        <v>2</v>
      </c>
      <c r="H623" s="578" t="s">
        <v>1747</v>
      </c>
      <c r="I623" s="31"/>
    </row>
    <row r="624" spans="1:9" ht="13.5" thickBot="1">
      <c r="A624" s="891"/>
      <c r="B624" s="892"/>
      <c r="C624" s="892"/>
      <c r="D624" s="893"/>
      <c r="E624" s="893"/>
      <c r="F624" s="902"/>
      <c r="G624" s="187" t="s">
        <v>6</v>
      </c>
      <c r="H624" s="572" t="s">
        <v>1748</v>
      </c>
      <c r="I624" s="33"/>
    </row>
    <row r="625" spans="1:9" ht="12.75">
      <c r="A625" s="891"/>
      <c r="B625" s="892"/>
      <c r="C625" s="892"/>
      <c r="D625" s="893"/>
      <c r="E625" s="893"/>
      <c r="F625" s="903" t="s">
        <v>1749</v>
      </c>
      <c r="G625" s="176" t="s">
        <v>2</v>
      </c>
      <c r="H625" s="578" t="s">
        <v>1750</v>
      </c>
      <c r="I625" s="31"/>
    </row>
    <row r="626" spans="1:9" ht="13.5" thickBot="1">
      <c r="A626" s="891"/>
      <c r="B626" s="892"/>
      <c r="C626" s="892"/>
      <c r="D626" s="893"/>
      <c r="E626" s="893"/>
      <c r="F626" s="904"/>
      <c r="G626" s="187" t="s">
        <v>6</v>
      </c>
      <c r="H626" s="572" t="s">
        <v>1751</v>
      </c>
      <c r="I626" s="33"/>
    </row>
    <row r="627" spans="1:9" ht="12.75">
      <c r="A627" s="891"/>
      <c r="B627" s="892"/>
      <c r="C627" s="892"/>
      <c r="D627" s="893"/>
      <c r="E627" s="177" t="s">
        <v>1752</v>
      </c>
      <c r="F627" s="190"/>
      <c r="G627" s="190"/>
      <c r="H627" s="324" t="s">
        <v>1753</v>
      </c>
      <c r="I627" s="34"/>
    </row>
    <row r="628" spans="1:9" ht="13.5" thickBot="1">
      <c r="A628" s="891"/>
      <c r="B628" s="892"/>
      <c r="C628" s="892"/>
      <c r="D628" s="893"/>
      <c r="E628" s="281" t="s">
        <v>1754</v>
      </c>
      <c r="F628" s="260"/>
      <c r="G628" s="260"/>
      <c r="H628" s="322" t="s">
        <v>1755</v>
      </c>
      <c r="I628" s="32"/>
    </row>
    <row r="629" spans="1:9" ht="12.75">
      <c r="A629" s="853" t="s">
        <v>249</v>
      </c>
      <c r="B629" s="894" t="s">
        <v>582</v>
      </c>
      <c r="C629" s="895"/>
      <c r="D629" s="895"/>
      <c r="E629" s="895"/>
      <c r="F629" s="1140" t="s">
        <v>74</v>
      </c>
      <c r="G629" s="631" t="s">
        <v>2573</v>
      </c>
      <c r="H629" s="632" t="s">
        <v>2571</v>
      </c>
      <c r="I629" s="406"/>
    </row>
    <row r="630" spans="1:9" ht="12.75">
      <c r="A630" s="854"/>
      <c r="B630" s="896"/>
      <c r="C630" s="846"/>
      <c r="D630" s="846"/>
      <c r="E630" s="846"/>
      <c r="F630" s="1141"/>
      <c r="G630" s="633" t="s">
        <v>2574</v>
      </c>
      <c r="H630" s="634" t="s">
        <v>2572</v>
      </c>
      <c r="I630" s="38"/>
    </row>
    <row r="631" spans="1:9" ht="12.75">
      <c r="A631" s="854"/>
      <c r="B631" s="896"/>
      <c r="C631" s="846"/>
      <c r="D631" s="846"/>
      <c r="E631" s="846"/>
      <c r="F631" s="881" t="s">
        <v>253</v>
      </c>
      <c r="G631" s="899"/>
      <c r="H631" s="634" t="s">
        <v>252</v>
      </c>
      <c r="I631" s="38"/>
    </row>
    <row r="632" spans="1:9" ht="12.75">
      <c r="A632" s="854"/>
      <c r="B632" s="896"/>
      <c r="C632" s="846"/>
      <c r="D632" s="846"/>
      <c r="E632" s="846"/>
      <c r="F632" s="1142" t="s">
        <v>2575</v>
      </c>
      <c r="G632" s="313" t="s">
        <v>884</v>
      </c>
      <c r="H632" s="634" t="s">
        <v>2576</v>
      </c>
      <c r="I632" s="38"/>
    </row>
    <row r="633" spans="1:9" ht="12.75">
      <c r="A633" s="854"/>
      <c r="B633" s="896"/>
      <c r="C633" s="846"/>
      <c r="D633" s="846"/>
      <c r="E633" s="846"/>
      <c r="F633" s="1028"/>
      <c r="G633" s="313" t="s">
        <v>1661</v>
      </c>
      <c r="H633" s="634" t="s">
        <v>2577</v>
      </c>
      <c r="I633" s="38"/>
    </row>
    <row r="634" spans="1:9" ht="12.75">
      <c r="A634" s="854"/>
      <c r="B634" s="896"/>
      <c r="C634" s="846"/>
      <c r="D634" s="846"/>
      <c r="E634" s="846"/>
      <c r="F634" s="1028"/>
      <c r="G634" s="313" t="s">
        <v>625</v>
      </c>
      <c r="H634" s="634" t="s">
        <v>2578</v>
      </c>
      <c r="I634" s="38"/>
    </row>
    <row r="635" spans="1:9" ht="12.75">
      <c r="A635" s="854"/>
      <c r="B635" s="896"/>
      <c r="C635" s="846"/>
      <c r="D635" s="846"/>
      <c r="E635" s="846"/>
      <c r="F635" s="1028"/>
      <c r="G635" s="313" t="s">
        <v>414</v>
      </c>
      <c r="H635" s="634" t="s">
        <v>2579</v>
      </c>
      <c r="I635" s="38"/>
    </row>
    <row r="636" spans="1:9" ht="12.75">
      <c r="A636" s="854"/>
      <c r="B636" s="896"/>
      <c r="C636" s="846"/>
      <c r="D636" s="846"/>
      <c r="E636" s="846"/>
      <c r="F636" s="840"/>
      <c r="G636" s="313" t="s">
        <v>2167</v>
      </c>
      <c r="H636" s="634" t="s">
        <v>2580</v>
      </c>
      <c r="I636" s="38"/>
    </row>
    <row r="637" spans="1:9" ht="12.75">
      <c r="A637" s="854"/>
      <c r="B637" s="896"/>
      <c r="C637" s="846"/>
      <c r="D637" s="846"/>
      <c r="E637" s="846"/>
      <c r="F637" s="881" t="s">
        <v>257</v>
      </c>
      <c r="G637" s="899"/>
      <c r="H637" s="634" t="s">
        <v>256</v>
      </c>
      <c r="I637" s="38"/>
    </row>
    <row r="638" spans="1:9" ht="12.75">
      <c r="A638" s="854"/>
      <c r="B638" s="896"/>
      <c r="C638" s="846"/>
      <c r="D638" s="846"/>
      <c r="E638" s="846"/>
      <c r="F638" s="881" t="s">
        <v>260</v>
      </c>
      <c r="G638" s="899"/>
      <c r="H638" s="634" t="s">
        <v>259</v>
      </c>
      <c r="I638" s="38"/>
    </row>
    <row r="639" spans="1:9" ht="12.75">
      <c r="A639" s="854"/>
      <c r="B639" s="896"/>
      <c r="C639" s="846"/>
      <c r="D639" s="846"/>
      <c r="E639" s="846"/>
      <c r="F639" s="881" t="s">
        <v>1387</v>
      </c>
      <c r="G639" s="899"/>
      <c r="H639" s="634" t="s">
        <v>264</v>
      </c>
      <c r="I639" s="38"/>
    </row>
    <row r="640" spans="1:9" ht="12.75">
      <c r="A640" s="854"/>
      <c r="B640" s="896"/>
      <c r="C640" s="846"/>
      <c r="D640" s="846"/>
      <c r="E640" s="846"/>
      <c r="F640" s="881" t="s">
        <v>268</v>
      </c>
      <c r="G640" s="899"/>
      <c r="H640" s="634" t="s">
        <v>267</v>
      </c>
      <c r="I640" s="38"/>
    </row>
    <row r="641" spans="1:9" ht="13.5" thickBot="1">
      <c r="A641" s="854"/>
      <c r="B641" s="897"/>
      <c r="C641" s="898"/>
      <c r="D641" s="898"/>
      <c r="E641" s="898"/>
      <c r="F641" s="883" t="s">
        <v>276</v>
      </c>
      <c r="G641" s="900"/>
      <c r="H641" s="635" t="s">
        <v>275</v>
      </c>
      <c r="I641" s="33"/>
    </row>
    <row r="642" spans="1:9" ht="12.75">
      <c r="A642" s="854"/>
      <c r="B642" s="786" t="s">
        <v>583</v>
      </c>
      <c r="C642" s="720" t="s">
        <v>257</v>
      </c>
      <c r="D642" s="721"/>
      <c r="E642" s="755"/>
      <c r="F642" s="879" t="s">
        <v>8</v>
      </c>
      <c r="G642" s="880"/>
      <c r="H642" s="636" t="s">
        <v>278</v>
      </c>
      <c r="I642" s="34"/>
    </row>
    <row r="643" spans="1:9" ht="12.75">
      <c r="A643" s="854"/>
      <c r="B643" s="787"/>
      <c r="C643" s="756"/>
      <c r="D643" s="761"/>
      <c r="E643" s="757"/>
      <c r="F643" s="881" t="s">
        <v>281</v>
      </c>
      <c r="G643" s="882"/>
      <c r="H643" s="637" t="s">
        <v>280</v>
      </c>
      <c r="I643" s="38"/>
    </row>
    <row r="644" spans="1:9" ht="12.75">
      <c r="A644" s="854"/>
      <c r="B644" s="787"/>
      <c r="C644" s="756"/>
      <c r="D644" s="761"/>
      <c r="E644" s="757"/>
      <c r="F644" s="881" t="s">
        <v>9</v>
      </c>
      <c r="G644" s="882"/>
      <c r="H644" s="637" t="s">
        <v>284</v>
      </c>
      <c r="I644" s="38"/>
    </row>
    <row r="645" spans="1:9" ht="12.75">
      <c r="A645" s="854"/>
      <c r="B645" s="787"/>
      <c r="C645" s="756"/>
      <c r="D645" s="761"/>
      <c r="E645" s="757"/>
      <c r="F645" s="881" t="s">
        <v>10</v>
      </c>
      <c r="G645" s="882"/>
      <c r="H645" s="637" t="s">
        <v>286</v>
      </c>
      <c r="I645" s="38"/>
    </row>
    <row r="646" spans="1:9" ht="13.5" thickBot="1">
      <c r="A646" s="854"/>
      <c r="B646" s="787"/>
      <c r="C646" s="722"/>
      <c r="D646" s="723"/>
      <c r="E646" s="758"/>
      <c r="F646" s="883" t="s">
        <v>290</v>
      </c>
      <c r="G646" s="884"/>
      <c r="H646" s="638" t="s">
        <v>289</v>
      </c>
      <c r="I646" s="33"/>
    </row>
    <row r="647" spans="1:9" ht="12.75">
      <c r="A647" s="854"/>
      <c r="B647" s="787"/>
      <c r="C647" s="756" t="s">
        <v>300</v>
      </c>
      <c r="D647" s="761"/>
      <c r="E647" s="761"/>
      <c r="F647" s="861" t="s">
        <v>302</v>
      </c>
      <c r="G647" s="862"/>
      <c r="H647" s="568" t="s">
        <v>301</v>
      </c>
      <c r="I647" s="34"/>
    </row>
    <row r="648" spans="1:9" ht="13.5" thickBot="1">
      <c r="A648" s="855"/>
      <c r="B648" s="788"/>
      <c r="C648" s="722"/>
      <c r="D648" s="723"/>
      <c r="E648" s="723"/>
      <c r="F648" s="883" t="s">
        <v>219</v>
      </c>
      <c r="G648" s="884"/>
      <c r="H648" s="570" t="s">
        <v>304</v>
      </c>
      <c r="I648" s="33"/>
    </row>
  </sheetData>
  <sheetProtection password="D63C" sheet="1"/>
  <mergeCells count="406">
    <mergeCell ref="C486:G486"/>
    <mergeCell ref="B475:B480"/>
    <mergeCell ref="C475:G475"/>
    <mergeCell ref="C478:G478"/>
    <mergeCell ref="C493:G493"/>
    <mergeCell ref="C494:G494"/>
    <mergeCell ref="B538:G538"/>
    <mergeCell ref="F629:F630"/>
    <mergeCell ref="F632:F636"/>
    <mergeCell ref="E541:E542"/>
    <mergeCell ref="D467:E474"/>
    <mergeCell ref="D462:E466"/>
    <mergeCell ref="A459:C474"/>
    <mergeCell ref="B499:B530"/>
    <mergeCell ref="C499:C506"/>
    <mergeCell ref="C507:C514"/>
    <mergeCell ref="E544:E548"/>
    <mergeCell ref="B543:D553"/>
    <mergeCell ref="A475:A536"/>
    <mergeCell ref="B300:C304"/>
    <mergeCell ref="E387:E391"/>
    <mergeCell ref="C480:G480"/>
    <mergeCell ref="C482:G482"/>
    <mergeCell ref="C483:G483"/>
    <mergeCell ref="D459:E461"/>
    <mergeCell ref="B537:G537"/>
    <mergeCell ref="F80:G80"/>
    <mergeCell ref="F92:G92"/>
    <mergeCell ref="D264:G264"/>
    <mergeCell ref="B259:C270"/>
    <mergeCell ref="D270:G270"/>
    <mergeCell ref="E185:G185"/>
    <mergeCell ref="E186:G186"/>
    <mergeCell ref="E217:G217"/>
    <mergeCell ref="E218:G218"/>
    <mergeCell ref="E219:G219"/>
    <mergeCell ref="F569:G569"/>
    <mergeCell ref="F562:G562"/>
    <mergeCell ref="F563:G563"/>
    <mergeCell ref="F564:G564"/>
    <mergeCell ref="F565:G565"/>
    <mergeCell ref="F566:G566"/>
    <mergeCell ref="F568:G568"/>
    <mergeCell ref="F556:G556"/>
    <mergeCell ref="F554:G554"/>
    <mergeCell ref="F555:G555"/>
    <mergeCell ref="B481:B486"/>
    <mergeCell ref="C481:G481"/>
    <mergeCell ref="F567:G567"/>
    <mergeCell ref="F561:G561"/>
    <mergeCell ref="F557:G557"/>
    <mergeCell ref="F558:G558"/>
    <mergeCell ref="F559:G559"/>
    <mergeCell ref="D321:G321"/>
    <mergeCell ref="D322:G322"/>
    <mergeCell ref="D323:D328"/>
    <mergeCell ref="E323:G323"/>
    <mergeCell ref="E324:G324"/>
    <mergeCell ref="E325:G325"/>
    <mergeCell ref="A382:B405"/>
    <mergeCell ref="E327:G327"/>
    <mergeCell ref="E328:G328"/>
    <mergeCell ref="B329:B372"/>
    <mergeCell ref="C329:C333"/>
    <mergeCell ref="D329:E331"/>
    <mergeCell ref="E372:G372"/>
    <mergeCell ref="C335:C372"/>
    <mergeCell ref="A311:A372"/>
    <mergeCell ref="B311:B328"/>
    <mergeCell ref="E222:G222"/>
    <mergeCell ref="E221:G221"/>
    <mergeCell ref="E216:G216"/>
    <mergeCell ref="E220:G220"/>
    <mergeCell ref="B189:D192"/>
    <mergeCell ref="E189:G189"/>
    <mergeCell ref="E190:G190"/>
    <mergeCell ref="E193:G193"/>
    <mergeCell ref="B193:D196"/>
    <mergeCell ref="E199:G199"/>
    <mergeCell ref="E187:G187"/>
    <mergeCell ref="E61:E64"/>
    <mergeCell ref="E101:E112"/>
    <mergeCell ref="E191:G191"/>
    <mergeCell ref="E192:G192"/>
    <mergeCell ref="C65:D88"/>
    <mergeCell ref="E65:E76"/>
    <mergeCell ref="E77:E88"/>
    <mergeCell ref="E149:E160"/>
    <mergeCell ref="B185:D188"/>
    <mergeCell ref="E188:G188"/>
    <mergeCell ref="A65:A184"/>
    <mergeCell ref="B65:B184"/>
    <mergeCell ref="C89:D112"/>
    <mergeCell ref="C161:D184"/>
    <mergeCell ref="E161:E172"/>
    <mergeCell ref="E173:E184"/>
    <mergeCell ref="E89:E100"/>
    <mergeCell ref="E113:E124"/>
    <mergeCell ref="E125:E136"/>
    <mergeCell ref="E34:F35"/>
    <mergeCell ref="D36:E42"/>
    <mergeCell ref="C43:F45"/>
    <mergeCell ref="C46:F46"/>
    <mergeCell ref="C47:C64"/>
    <mergeCell ref="D47:D55"/>
    <mergeCell ref="E48:E51"/>
    <mergeCell ref="E52:E55"/>
    <mergeCell ref="D56:D64"/>
    <mergeCell ref="C137:D160"/>
    <mergeCell ref="A185:A212"/>
    <mergeCell ref="E57:E60"/>
    <mergeCell ref="E23:F24"/>
    <mergeCell ref="E25:F26"/>
    <mergeCell ref="E27:F28"/>
    <mergeCell ref="E29:F30"/>
    <mergeCell ref="E31:F31"/>
    <mergeCell ref="E32:F33"/>
    <mergeCell ref="E137:E148"/>
    <mergeCell ref="F8:G8"/>
    <mergeCell ref="A10:D11"/>
    <mergeCell ref="A16:D22"/>
    <mergeCell ref="A23:A64"/>
    <mergeCell ref="A373:D381"/>
    <mergeCell ref="B23:B64"/>
    <mergeCell ref="C23:C42"/>
    <mergeCell ref="D23:D35"/>
    <mergeCell ref="B217:D220"/>
    <mergeCell ref="C113:D136"/>
    <mergeCell ref="E196:G196"/>
    <mergeCell ref="A12:B15"/>
    <mergeCell ref="A7:G7"/>
    <mergeCell ref="A1:G2"/>
    <mergeCell ref="A9:E9"/>
    <mergeCell ref="C13:D15"/>
    <mergeCell ref="E13:F15"/>
    <mergeCell ref="C12:E12"/>
    <mergeCell ref="E194:G194"/>
    <mergeCell ref="A8:D8"/>
    <mergeCell ref="E195:G195"/>
    <mergeCell ref="B201:D204"/>
    <mergeCell ref="E201:G201"/>
    <mergeCell ref="E202:G202"/>
    <mergeCell ref="E203:G203"/>
    <mergeCell ref="E204:G204"/>
    <mergeCell ref="B197:D200"/>
    <mergeCell ref="E197:G197"/>
    <mergeCell ref="E198:G198"/>
    <mergeCell ref="E200:G200"/>
    <mergeCell ref="B205:D208"/>
    <mergeCell ref="E205:G205"/>
    <mergeCell ref="E206:G206"/>
    <mergeCell ref="E207:G207"/>
    <mergeCell ref="E208:G208"/>
    <mergeCell ref="B209:D212"/>
    <mergeCell ref="E209:G209"/>
    <mergeCell ref="E210:G210"/>
    <mergeCell ref="E211:G211"/>
    <mergeCell ref="E212:G212"/>
    <mergeCell ref="A213:A240"/>
    <mergeCell ref="B213:D216"/>
    <mergeCell ref="E213:G213"/>
    <mergeCell ref="E214:G214"/>
    <mergeCell ref="E215:G215"/>
    <mergeCell ref="B221:D224"/>
    <mergeCell ref="E223:G223"/>
    <mergeCell ref="E224:G224"/>
    <mergeCell ref="B225:D228"/>
    <mergeCell ref="E225:G225"/>
    <mergeCell ref="E226:G226"/>
    <mergeCell ref="E227:G227"/>
    <mergeCell ref="E228:G228"/>
    <mergeCell ref="B229:D232"/>
    <mergeCell ref="E229:G229"/>
    <mergeCell ref="E230:G230"/>
    <mergeCell ref="E231:G231"/>
    <mergeCell ref="E232:G232"/>
    <mergeCell ref="B233:D236"/>
    <mergeCell ref="E233:G233"/>
    <mergeCell ref="E234:G234"/>
    <mergeCell ref="E235:G235"/>
    <mergeCell ref="E236:G236"/>
    <mergeCell ref="B237:D240"/>
    <mergeCell ref="E237:G237"/>
    <mergeCell ref="E238:G238"/>
    <mergeCell ref="E239:G239"/>
    <mergeCell ref="E240:G240"/>
    <mergeCell ref="A241:E245"/>
    <mergeCell ref="E255:E257"/>
    <mergeCell ref="D259:E263"/>
    <mergeCell ref="D265:E266"/>
    <mergeCell ref="D267:E268"/>
    <mergeCell ref="F247:G247"/>
    <mergeCell ref="C248:E250"/>
    <mergeCell ref="F250:G250"/>
    <mergeCell ref="C251:E252"/>
    <mergeCell ref="C253:D258"/>
    <mergeCell ref="E253:E254"/>
    <mergeCell ref="D269:G269"/>
    <mergeCell ref="B271:E272"/>
    <mergeCell ref="A273:D274"/>
    <mergeCell ref="E273:G273"/>
    <mergeCell ref="E274:G274"/>
    <mergeCell ref="A275:D279"/>
    <mergeCell ref="A246:A272"/>
    <mergeCell ref="B246:B258"/>
    <mergeCell ref="C246:E246"/>
    <mergeCell ref="C247:E247"/>
    <mergeCell ref="A280:A304"/>
    <mergeCell ref="B280:C280"/>
    <mergeCell ref="D280:G280"/>
    <mergeCell ref="B283:C285"/>
    <mergeCell ref="D283:G283"/>
    <mergeCell ref="D284:G284"/>
    <mergeCell ref="D281:D282"/>
    <mergeCell ref="B281:C282"/>
    <mergeCell ref="D295:D299"/>
    <mergeCell ref="D290:D294"/>
    <mergeCell ref="D358:E366"/>
    <mergeCell ref="D337:G337"/>
    <mergeCell ref="D338:G338"/>
    <mergeCell ref="D332:E333"/>
    <mergeCell ref="C334:G334"/>
    <mergeCell ref="D286:G286"/>
    <mergeCell ref="D287:G287"/>
    <mergeCell ref="D288:G288"/>
    <mergeCell ref="D289:G289"/>
    <mergeCell ref="A305:D310"/>
    <mergeCell ref="E305:E307"/>
    <mergeCell ref="E308:E310"/>
    <mergeCell ref="B286:C299"/>
    <mergeCell ref="C311:C316"/>
    <mergeCell ref="D312:E314"/>
    <mergeCell ref="D315:E316"/>
    <mergeCell ref="C317:G317"/>
    <mergeCell ref="C318:C328"/>
    <mergeCell ref="D367:D372"/>
    <mergeCell ref="E367:G367"/>
    <mergeCell ref="D335:G335"/>
    <mergeCell ref="D318:G318"/>
    <mergeCell ref="D320:G320"/>
    <mergeCell ref="B531:C536"/>
    <mergeCell ref="A537:A553"/>
    <mergeCell ref="B539:D539"/>
    <mergeCell ref="B541:D542"/>
    <mergeCell ref="B540:E540"/>
    <mergeCell ref="D339:G339"/>
    <mergeCell ref="D340:E348"/>
    <mergeCell ref="D349:E357"/>
    <mergeCell ref="E368:G368"/>
    <mergeCell ref="E369:G369"/>
    <mergeCell ref="D499:F502"/>
    <mergeCell ref="D507:F510"/>
    <mergeCell ref="D515:F518"/>
    <mergeCell ref="D523:F526"/>
    <mergeCell ref="F467:F470"/>
    <mergeCell ref="F471:F474"/>
    <mergeCell ref="C477:G477"/>
    <mergeCell ref="C515:C522"/>
    <mergeCell ref="C523:C530"/>
    <mergeCell ref="C484:G484"/>
    <mergeCell ref="A406:A425"/>
    <mergeCell ref="B406:D409"/>
    <mergeCell ref="E406:E409"/>
    <mergeCell ref="B410:C425"/>
    <mergeCell ref="D410:D422"/>
    <mergeCell ref="E411:E416"/>
    <mergeCell ref="E417:E422"/>
    <mergeCell ref="C432:E439"/>
    <mergeCell ref="C440:E456"/>
    <mergeCell ref="C457:E458"/>
    <mergeCell ref="C476:G476"/>
    <mergeCell ref="E392:E393"/>
    <mergeCell ref="E394:E395"/>
    <mergeCell ref="E404:E405"/>
    <mergeCell ref="F406:F407"/>
    <mergeCell ref="F408:F409"/>
    <mergeCell ref="E431:F431"/>
    <mergeCell ref="C496:G496"/>
    <mergeCell ref="C498:G498"/>
    <mergeCell ref="B487:B492"/>
    <mergeCell ref="C487:G487"/>
    <mergeCell ref="C488:G488"/>
    <mergeCell ref="C489:G489"/>
    <mergeCell ref="C490:G490"/>
    <mergeCell ref="C492:G492"/>
    <mergeCell ref="B493:B498"/>
    <mergeCell ref="C495:G495"/>
    <mergeCell ref="E551:G551"/>
    <mergeCell ref="E553:G553"/>
    <mergeCell ref="A554:A561"/>
    <mergeCell ref="B554:E554"/>
    <mergeCell ref="B555:C558"/>
    <mergeCell ref="D555:E557"/>
    <mergeCell ref="D558:E558"/>
    <mergeCell ref="B559:B561"/>
    <mergeCell ref="C559:C560"/>
    <mergeCell ref="D559:E560"/>
    <mergeCell ref="C561:E561"/>
    <mergeCell ref="A562:B575"/>
    <mergeCell ref="C562:E563"/>
    <mergeCell ref="C564:E569"/>
    <mergeCell ref="C570:E573"/>
    <mergeCell ref="C575:E575"/>
    <mergeCell ref="F570:G570"/>
    <mergeCell ref="F571:G571"/>
    <mergeCell ref="F572:G572"/>
    <mergeCell ref="F573:G573"/>
    <mergeCell ref="C574:E574"/>
    <mergeCell ref="F574:G574"/>
    <mergeCell ref="A576:A616"/>
    <mergeCell ref="B576:B594"/>
    <mergeCell ref="C576:D579"/>
    <mergeCell ref="E576:E578"/>
    <mergeCell ref="F576:G576"/>
    <mergeCell ref="F577:G577"/>
    <mergeCell ref="F578:G578"/>
    <mergeCell ref="F579:G579"/>
    <mergeCell ref="C580:D587"/>
    <mergeCell ref="E580:E583"/>
    <mergeCell ref="F580:G580"/>
    <mergeCell ref="F581:G581"/>
    <mergeCell ref="F582:G582"/>
    <mergeCell ref="F583:G583"/>
    <mergeCell ref="E584:E587"/>
    <mergeCell ref="F584:G584"/>
    <mergeCell ref="F585:G585"/>
    <mergeCell ref="F586:G586"/>
    <mergeCell ref="F587:G587"/>
    <mergeCell ref="C588:E590"/>
    <mergeCell ref="F588:G588"/>
    <mergeCell ref="F589:G589"/>
    <mergeCell ref="F590:G590"/>
    <mergeCell ref="C591:D594"/>
    <mergeCell ref="E591:E592"/>
    <mergeCell ref="F591:G591"/>
    <mergeCell ref="F592:G592"/>
    <mergeCell ref="E593:E594"/>
    <mergeCell ref="F593:G593"/>
    <mergeCell ref="F594:G594"/>
    <mergeCell ref="B595:E596"/>
    <mergeCell ref="F595:G595"/>
    <mergeCell ref="F596:G596"/>
    <mergeCell ref="B597:E598"/>
    <mergeCell ref="F597:G597"/>
    <mergeCell ref="F598:G598"/>
    <mergeCell ref="B599:E600"/>
    <mergeCell ref="F599:G599"/>
    <mergeCell ref="F600:G600"/>
    <mergeCell ref="B601:E602"/>
    <mergeCell ref="F601:G601"/>
    <mergeCell ref="F602:G602"/>
    <mergeCell ref="B603:E604"/>
    <mergeCell ref="F603:G603"/>
    <mergeCell ref="F604:G604"/>
    <mergeCell ref="B605:E606"/>
    <mergeCell ref="F605:G605"/>
    <mergeCell ref="F606:G606"/>
    <mergeCell ref="F614:G614"/>
    <mergeCell ref="F615:G615"/>
    <mergeCell ref="F616:G616"/>
    <mergeCell ref="B607:E608"/>
    <mergeCell ref="F607:G607"/>
    <mergeCell ref="F608:G608"/>
    <mergeCell ref="B609:E610"/>
    <mergeCell ref="F609:G609"/>
    <mergeCell ref="F610:G610"/>
    <mergeCell ref="E619:E626"/>
    <mergeCell ref="F619:F620"/>
    <mergeCell ref="F621:F622"/>
    <mergeCell ref="F623:F624"/>
    <mergeCell ref="F625:F626"/>
    <mergeCell ref="B611:E612"/>
    <mergeCell ref="F611:G611"/>
    <mergeCell ref="F612:G612"/>
    <mergeCell ref="B613:E616"/>
    <mergeCell ref="F613:G613"/>
    <mergeCell ref="A629:A648"/>
    <mergeCell ref="B629:E641"/>
    <mergeCell ref="F631:G631"/>
    <mergeCell ref="F637:G637"/>
    <mergeCell ref="F638:G638"/>
    <mergeCell ref="F639:G639"/>
    <mergeCell ref="F640:G640"/>
    <mergeCell ref="F648:G648"/>
    <mergeCell ref="F641:G641"/>
    <mergeCell ref="B642:B648"/>
    <mergeCell ref="E427:F429"/>
    <mergeCell ref="E430:F430"/>
    <mergeCell ref="C642:E646"/>
    <mergeCell ref="F642:G642"/>
    <mergeCell ref="F643:G643"/>
    <mergeCell ref="F644:G644"/>
    <mergeCell ref="F645:G645"/>
    <mergeCell ref="F646:G646"/>
    <mergeCell ref="A617:E618"/>
    <mergeCell ref="A619:D628"/>
    <mergeCell ref="A432:A458"/>
    <mergeCell ref="B432:B458"/>
    <mergeCell ref="C647:E648"/>
    <mergeCell ref="F647:G647"/>
    <mergeCell ref="C382:D391"/>
    <mergeCell ref="C392:D405"/>
    <mergeCell ref="F462:F463"/>
    <mergeCell ref="F464:F465"/>
    <mergeCell ref="A426:D426"/>
    <mergeCell ref="A427:D431"/>
  </mergeCells>
  <printOptions/>
  <pageMargins left="0.7" right="0.7" top="0.75" bottom="0.75" header="0.3" footer="0.3"/>
  <pageSetup horizontalDpi="1200" verticalDpi="1200" orientation="portrait" r:id="rId2"/>
  <drawing r:id="rId1"/>
</worksheet>
</file>

<file path=xl/worksheets/sheet4.xml><?xml version="1.0" encoding="utf-8"?>
<worksheet xmlns="http://schemas.openxmlformats.org/spreadsheetml/2006/main" xmlns:r="http://schemas.openxmlformats.org/officeDocument/2006/relationships">
  <sheetPr>
    <tabColor theme="5" tint="-0.24997000396251678"/>
  </sheetPr>
  <dimension ref="A1:CG103"/>
  <sheetViews>
    <sheetView showGridLines="0" zoomScalePageLayoutView="0" workbookViewId="0" topLeftCell="A1">
      <selection activeCell="J1" sqref="J1:AY1"/>
    </sheetView>
  </sheetViews>
  <sheetFormatPr defaultColWidth="11.421875" defaultRowHeight="12.75"/>
  <cols>
    <col min="1" max="1" width="4.8515625" style="194" customWidth="1"/>
    <col min="2" max="5" width="2.7109375" style="194" customWidth="1"/>
    <col min="6" max="6" width="2.7109375" style="243" customWidth="1"/>
    <col min="7" max="9" width="3.28125" style="194" customWidth="1"/>
    <col min="10" max="11" width="2.8515625" style="194" customWidth="1"/>
    <col min="12" max="21" width="5.00390625" style="194" customWidth="1"/>
    <col min="22" max="22" width="6.57421875" style="194" customWidth="1"/>
    <col min="23" max="28" width="3.28125" style="194" customWidth="1"/>
    <col min="29" max="29" width="2.7109375" style="194" customWidth="1"/>
    <col min="30" max="30" width="3.28125" style="194" customWidth="1"/>
    <col min="31" max="31" width="3.28125" style="243" customWidth="1"/>
    <col min="32" max="37" width="2.421875" style="194" customWidth="1"/>
    <col min="38" max="38" width="7.421875" style="194" customWidth="1"/>
    <col min="39" max="50" width="2.8515625" style="194" customWidth="1"/>
    <col min="51" max="55" width="3.421875" style="194" customWidth="1"/>
    <col min="56" max="57" width="5.7109375" style="194" customWidth="1"/>
    <col min="58" max="59" width="11.421875" style="194" customWidth="1"/>
    <col min="60" max="62" width="11.421875" style="191" customWidth="1"/>
    <col min="63" max="63" width="36.7109375" style="191" customWidth="1"/>
    <col min="64" max="16384" width="11.421875" style="191" customWidth="1"/>
  </cols>
  <sheetData>
    <row r="1" spans="1:59" ht="18" customHeight="1">
      <c r="A1" s="191"/>
      <c r="B1" s="192"/>
      <c r="C1" s="192"/>
      <c r="D1" s="192"/>
      <c r="E1" s="192"/>
      <c r="F1" s="193"/>
      <c r="G1" s="193"/>
      <c r="H1" s="193"/>
      <c r="I1" s="193"/>
      <c r="J1" s="1176"/>
      <c r="K1" s="1176"/>
      <c r="L1" s="1176"/>
      <c r="M1" s="1176"/>
      <c r="N1" s="1176"/>
      <c r="O1" s="1176"/>
      <c r="P1" s="1176"/>
      <c r="Q1" s="1176"/>
      <c r="R1" s="1176"/>
      <c r="S1" s="1176"/>
      <c r="T1" s="1176"/>
      <c r="U1" s="1176"/>
      <c r="V1" s="1176"/>
      <c r="W1" s="1176"/>
      <c r="X1" s="1176"/>
      <c r="Y1" s="1176"/>
      <c r="Z1" s="1176"/>
      <c r="AA1" s="1176"/>
      <c r="AB1" s="1176"/>
      <c r="AC1" s="1176"/>
      <c r="AD1" s="1176"/>
      <c r="AE1" s="1176"/>
      <c r="AF1" s="1176"/>
      <c r="AG1" s="1176"/>
      <c r="AH1" s="1176"/>
      <c r="AI1" s="1176"/>
      <c r="AJ1" s="1176"/>
      <c r="AK1" s="1176"/>
      <c r="AL1" s="1176"/>
      <c r="AM1" s="1176"/>
      <c r="AN1" s="1176"/>
      <c r="AO1" s="1176"/>
      <c r="AP1" s="1176"/>
      <c r="AQ1" s="1176"/>
      <c r="AR1" s="1176"/>
      <c r="AS1" s="1176"/>
      <c r="AT1" s="1176"/>
      <c r="AU1" s="1176"/>
      <c r="AV1" s="1176"/>
      <c r="AW1" s="1176"/>
      <c r="AX1" s="1176"/>
      <c r="AY1" s="1176"/>
      <c r="AZ1" s="1147" t="s">
        <v>2368</v>
      </c>
      <c r="BA1" s="1147"/>
      <c r="BB1" s="1147"/>
      <c r="BC1" s="1147"/>
      <c r="BD1" s="193"/>
      <c r="BE1" s="193"/>
      <c r="BF1" s="193"/>
      <c r="BG1" s="193"/>
    </row>
    <row r="2" spans="1:59" ht="18" customHeight="1">
      <c r="A2" s="191"/>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Y2" s="1148" t="s">
        <v>2369</v>
      </c>
      <c r="AZ2" s="1148"/>
      <c r="BA2" s="1148"/>
      <c r="BB2" s="1148"/>
      <c r="BC2" s="1148"/>
      <c r="BD2" s="195"/>
      <c r="BE2" s="192"/>
      <c r="BF2" s="196"/>
      <c r="BG2" s="196"/>
    </row>
    <row r="3" spans="1:59" ht="12.75" customHeight="1">
      <c r="A3" s="197" t="s">
        <v>2370</v>
      </c>
      <c r="B3" s="197"/>
      <c r="C3" s="197"/>
      <c r="D3" s="197"/>
      <c r="F3" s="197"/>
      <c r="G3" s="197"/>
      <c r="H3" s="198" t="str">
        <f>unidad</f>
        <v>UNIDAD 200</v>
      </c>
      <c r="I3" s="198"/>
      <c r="J3" s="198"/>
      <c r="K3" s="198"/>
      <c r="L3" s="198"/>
      <c r="M3" s="198"/>
      <c r="N3" s="198"/>
      <c r="O3" s="198"/>
      <c r="P3" s="198"/>
      <c r="Q3" s="198"/>
      <c r="R3" s="198"/>
      <c r="S3" s="198"/>
      <c r="T3" s="198"/>
      <c r="U3" s="198"/>
      <c r="V3" s="198"/>
      <c r="W3" s="198"/>
      <c r="X3" s="198"/>
      <c r="Y3" s="197" t="s">
        <v>215</v>
      </c>
      <c r="Z3" s="199"/>
      <c r="AA3" s="200"/>
      <c r="AB3" s="1323" t="str">
        <f>clues</f>
        <v>CLUES200</v>
      </c>
      <c r="AC3" s="1323"/>
      <c r="AD3" s="1323"/>
      <c r="AE3" s="1323"/>
      <c r="AF3" s="1323"/>
      <c r="AG3" s="1323"/>
      <c r="AH3" s="1323"/>
      <c r="AI3" s="1323"/>
      <c r="AJ3" s="1323"/>
      <c r="AK3" s="1323"/>
      <c r="AL3" s="1323"/>
      <c r="AM3" s="197"/>
      <c r="AN3" s="197"/>
      <c r="AO3" s="197"/>
      <c r="AP3" s="197"/>
      <c r="AQ3" s="197"/>
      <c r="AR3" s="197"/>
      <c r="AS3" s="197"/>
      <c r="AT3" s="197"/>
      <c r="AU3" s="197"/>
      <c r="AV3" s="197"/>
      <c r="AW3" s="197"/>
      <c r="AX3" s="197"/>
      <c r="AY3" s="197"/>
      <c r="AZ3" s="197"/>
      <c r="BA3" s="192"/>
      <c r="BB3" s="192"/>
      <c r="BC3" s="192"/>
      <c r="BD3" s="192"/>
      <c r="BE3" s="192"/>
      <c r="BF3" s="191"/>
      <c r="BG3" s="191"/>
    </row>
    <row r="4" spans="1:59" ht="12.75">
      <c r="A4" s="197" t="s">
        <v>2371</v>
      </c>
      <c r="B4" s="197"/>
      <c r="C4" s="197"/>
      <c r="D4" s="197"/>
      <c r="F4" s="197"/>
      <c r="G4" s="197"/>
      <c r="H4" s="197"/>
      <c r="I4" s="197"/>
      <c r="J4" s="201"/>
      <c r="K4" s="201"/>
      <c r="L4" s="201"/>
      <c r="M4" s="201"/>
      <c r="N4" s="202"/>
      <c r="O4" s="202"/>
      <c r="P4" s="202"/>
      <c r="Q4" s="198"/>
      <c r="R4" s="203"/>
      <c r="S4" s="203"/>
      <c r="T4" s="203"/>
      <c r="U4" s="203"/>
      <c r="V4" s="203"/>
      <c r="W4" s="203"/>
      <c r="X4" s="203"/>
      <c r="Y4" s="204"/>
      <c r="Z4" s="205" t="s">
        <v>779</v>
      </c>
      <c r="AA4" s="206"/>
      <c r="AB4" s="206">
        <f>mes</f>
        <v>0</v>
      </c>
      <c r="AC4" s="206"/>
      <c r="AD4" s="206"/>
      <c r="AE4" s="206"/>
      <c r="AF4" s="203"/>
      <c r="AG4" s="203"/>
      <c r="AH4" s="203"/>
      <c r="AI4" s="198"/>
      <c r="AJ4" s="207" t="s">
        <v>0</v>
      </c>
      <c r="AL4" s="198">
        <f>anno</f>
        <v>2023</v>
      </c>
      <c r="AM4" s="198"/>
      <c r="AN4" s="203"/>
      <c r="AO4" s="192"/>
      <c r="AP4" s="192"/>
      <c r="AQ4" s="199"/>
      <c r="AR4" s="191"/>
      <c r="AS4" s="191"/>
      <c r="AT4" s="191"/>
      <c r="AU4" s="191"/>
      <c r="AV4" s="191"/>
      <c r="AW4" s="191"/>
      <c r="AX4" s="191"/>
      <c r="AY4" s="191"/>
      <c r="AZ4" s="191"/>
      <c r="BA4" s="191"/>
      <c r="BB4" s="191"/>
      <c r="BC4" s="191"/>
      <c r="BD4" s="191"/>
      <c r="BE4" s="191"/>
      <c r="BF4" s="191"/>
      <c r="BG4" s="191"/>
    </row>
    <row r="5" spans="1:71" ht="11.25" customHeight="1">
      <c r="A5" s="208" t="s">
        <v>2725</v>
      </c>
      <c r="B5" s="204"/>
      <c r="C5" s="204"/>
      <c r="D5" s="204"/>
      <c r="E5" s="204"/>
      <c r="F5" s="204"/>
      <c r="G5" s="204"/>
      <c r="H5" s="204"/>
      <c r="I5" s="204"/>
      <c r="J5" s="204"/>
      <c r="K5" s="204"/>
      <c r="L5" s="204"/>
      <c r="M5" s="204"/>
      <c r="N5" s="204"/>
      <c r="O5" s="204"/>
      <c r="P5" s="204"/>
      <c r="Q5" s="204"/>
      <c r="R5" s="204"/>
      <c r="S5" s="204"/>
      <c r="T5" s="209"/>
      <c r="U5" s="192"/>
      <c r="V5" s="204"/>
      <c r="W5" s="192"/>
      <c r="X5" s="192"/>
      <c r="Y5" s="192"/>
      <c r="Z5" s="192"/>
      <c r="AA5" s="192"/>
      <c r="AB5" s="192"/>
      <c r="AC5" s="192"/>
      <c r="AD5" s="192"/>
      <c r="AE5" s="210"/>
      <c r="AF5" s="210"/>
      <c r="AG5" s="192"/>
      <c r="AH5" s="210"/>
      <c r="AI5" s="192"/>
      <c r="AJ5" s="192"/>
      <c r="AK5" s="192"/>
      <c r="AL5" s="192"/>
      <c r="AM5" s="192"/>
      <c r="AN5" s="192"/>
      <c r="AO5" s="192"/>
      <c r="AP5" s="192"/>
      <c r="AQ5" s="199"/>
      <c r="AR5" s="192"/>
      <c r="AS5" s="197"/>
      <c r="AT5" s="211"/>
      <c r="AU5" s="211"/>
      <c r="AV5" s="211"/>
      <c r="AW5" s="211"/>
      <c r="AX5" s="192"/>
      <c r="AY5" s="192"/>
      <c r="AZ5" s="192"/>
      <c r="BA5" s="197"/>
      <c r="BB5" s="207"/>
      <c r="BC5" s="207"/>
      <c r="BD5" s="197"/>
      <c r="BE5" s="262"/>
      <c r="BF5" s="262"/>
      <c r="BG5" s="262"/>
      <c r="BH5" s="262"/>
      <c r="BI5" s="262"/>
      <c r="BJ5" s="262"/>
      <c r="BK5" s="262"/>
      <c r="BL5" s="262"/>
      <c r="BM5" s="262"/>
      <c r="BN5" s="262"/>
      <c r="BO5" s="262"/>
      <c r="BP5" s="262"/>
      <c r="BQ5" s="262"/>
      <c r="BR5" s="262"/>
      <c r="BS5" s="262"/>
    </row>
    <row r="6" spans="1:71" ht="13.5" customHeight="1" thickBot="1">
      <c r="A6" s="213"/>
      <c r="B6" s="214"/>
      <c r="C6" s="215"/>
      <c r="D6" s="215"/>
      <c r="E6" s="215"/>
      <c r="F6" s="215"/>
      <c r="G6" s="215"/>
      <c r="H6" s="215"/>
      <c r="I6" s="215"/>
      <c r="J6" s="215"/>
      <c r="K6" s="215"/>
      <c r="L6" s="215"/>
      <c r="M6" s="215"/>
      <c r="N6" s="215"/>
      <c r="O6" s="215"/>
      <c r="P6" s="215"/>
      <c r="Q6" s="215"/>
      <c r="R6" s="215"/>
      <c r="S6" s="215"/>
      <c r="T6" s="215"/>
      <c r="U6" s="215"/>
      <c r="V6" s="216"/>
      <c r="W6" s="215"/>
      <c r="X6" s="215"/>
      <c r="Y6" s="217"/>
      <c r="Z6" s="217"/>
      <c r="AA6" s="217"/>
      <c r="AB6" s="217"/>
      <c r="AC6" s="192"/>
      <c r="AD6" s="192"/>
      <c r="AE6" s="218"/>
      <c r="AF6" s="210"/>
      <c r="AI6" s="210"/>
      <c r="AJ6" s="192"/>
      <c r="AK6" s="192"/>
      <c r="AL6" s="192"/>
      <c r="AM6" s="192"/>
      <c r="AN6" s="192"/>
      <c r="AO6" s="192"/>
      <c r="AP6" s="192"/>
      <c r="AQ6" s="192"/>
      <c r="AR6" s="192"/>
      <c r="AS6" s="192"/>
      <c r="AT6" s="192"/>
      <c r="AU6" s="192"/>
      <c r="AV6" s="192"/>
      <c r="AW6" s="192"/>
      <c r="AX6" s="210"/>
      <c r="BE6" s="262"/>
      <c r="BF6" s="262"/>
      <c r="BG6" s="262"/>
      <c r="BH6" s="262"/>
      <c r="BI6" s="262"/>
      <c r="BJ6" s="262"/>
      <c r="BK6" s="262"/>
      <c r="BL6" s="262"/>
      <c r="BM6" s="262"/>
      <c r="BN6" s="262"/>
      <c r="BO6" s="262"/>
      <c r="BP6" s="262"/>
      <c r="BQ6" s="262"/>
      <c r="BR6" s="262"/>
      <c r="BS6" s="262"/>
    </row>
    <row r="7" spans="1:71" s="222" customFormat="1" ht="11.25" customHeight="1" thickBot="1">
      <c r="A7" s="217"/>
      <c r="B7" s="215"/>
      <c r="C7" s="219"/>
      <c r="D7" s="219"/>
      <c r="E7" s="219"/>
      <c r="F7" s="219"/>
      <c r="G7" s="220"/>
      <c r="H7" s="220"/>
      <c r="I7" s="220"/>
      <c r="J7" s="1149" t="s">
        <v>7</v>
      </c>
      <c r="K7" s="1150"/>
      <c r="L7" s="1150"/>
      <c r="M7" s="1150"/>
      <c r="N7" s="1150"/>
      <c r="O7" s="1150"/>
      <c r="P7" s="1150"/>
      <c r="Q7" s="1150"/>
      <c r="R7" s="1150"/>
      <c r="S7" s="1150"/>
      <c r="T7" s="1150"/>
      <c r="U7" s="1151"/>
      <c r="V7" s="287" t="s">
        <v>521</v>
      </c>
      <c r="W7" s="1149" t="s">
        <v>1</v>
      </c>
      <c r="X7" s="1150"/>
      <c r="Y7" s="1150"/>
      <c r="Z7" s="1150"/>
      <c r="AA7" s="1151"/>
      <c r="AB7" s="221"/>
      <c r="AC7" s="194"/>
      <c r="BD7" s="194"/>
      <c r="BE7" s="262"/>
      <c r="BF7" s="262"/>
      <c r="BG7" s="262"/>
      <c r="BH7" s="262"/>
      <c r="BI7" s="262"/>
      <c r="BJ7" s="262"/>
      <c r="BK7" s="262"/>
      <c r="BL7" s="262"/>
      <c r="BM7" s="262"/>
      <c r="BN7" s="262"/>
      <c r="BO7" s="262"/>
      <c r="BP7" s="262"/>
      <c r="BQ7" s="262"/>
      <c r="BR7" s="262"/>
      <c r="BS7" s="262"/>
    </row>
    <row r="8" spans="1:71" s="222" customFormat="1" ht="12" customHeight="1">
      <c r="A8" s="1337" t="s">
        <v>702</v>
      </c>
      <c r="B8" s="1164" t="s">
        <v>559</v>
      </c>
      <c r="C8" s="1165"/>
      <c r="D8" s="1165"/>
      <c r="E8" s="1165"/>
      <c r="F8" s="1165"/>
      <c r="G8" s="1165"/>
      <c r="H8" s="1165"/>
      <c r="I8" s="1166"/>
      <c r="J8" s="282" t="s">
        <v>2582</v>
      </c>
      <c r="K8" s="283"/>
      <c r="L8" s="283"/>
      <c r="M8" s="283"/>
      <c r="N8" s="283"/>
      <c r="O8" s="283"/>
      <c r="P8" s="283"/>
      <c r="Q8" s="283"/>
      <c r="R8" s="283"/>
      <c r="S8" s="283"/>
      <c r="T8" s="283"/>
      <c r="U8" s="284"/>
      <c r="V8" s="299" t="s">
        <v>2581</v>
      </c>
      <c r="W8" s="1324"/>
      <c r="X8" s="1252"/>
      <c r="Y8" s="1252"/>
      <c r="Z8" s="1252"/>
      <c r="AA8" s="1253"/>
      <c r="AB8" s="226"/>
      <c r="AC8" s="227"/>
      <c r="BD8" s="194"/>
      <c r="BE8" s="262"/>
      <c r="BF8" s="262"/>
      <c r="BG8" s="262"/>
      <c r="BH8" s="262"/>
      <c r="BI8" s="262"/>
      <c r="BJ8" s="262"/>
      <c r="BK8" s="262"/>
      <c r="BL8" s="262"/>
      <c r="BM8" s="262"/>
      <c r="BN8" s="262"/>
      <c r="BO8" s="262"/>
      <c r="BP8" s="262"/>
      <c r="BQ8" s="262"/>
      <c r="BR8" s="262"/>
      <c r="BS8" s="262"/>
    </row>
    <row r="9" spans="1:71" s="222" customFormat="1" ht="12" customHeight="1">
      <c r="A9" s="1338"/>
      <c r="B9" s="1167"/>
      <c r="C9" s="1168"/>
      <c r="D9" s="1168"/>
      <c r="E9" s="1168"/>
      <c r="F9" s="1168"/>
      <c r="G9" s="1168"/>
      <c r="H9" s="1168"/>
      <c r="I9" s="1169"/>
      <c r="J9" s="282" t="s">
        <v>2584</v>
      </c>
      <c r="K9" s="283"/>
      <c r="L9" s="283"/>
      <c r="M9" s="283"/>
      <c r="N9" s="283"/>
      <c r="O9" s="283"/>
      <c r="P9" s="283"/>
      <c r="Q9" s="283"/>
      <c r="R9" s="283"/>
      <c r="S9" s="283"/>
      <c r="T9" s="283"/>
      <c r="U9" s="284"/>
      <c r="V9" s="299" t="s">
        <v>2583</v>
      </c>
      <c r="W9" s="1239"/>
      <c r="X9" s="1240"/>
      <c r="Y9" s="1240"/>
      <c r="Z9" s="1240"/>
      <c r="AA9" s="1241"/>
      <c r="AB9" s="226"/>
      <c r="AC9" s="227"/>
      <c r="BD9" s="194"/>
      <c r="BE9" s="262"/>
      <c r="BF9" s="262"/>
      <c r="BG9" s="262"/>
      <c r="BH9" s="262"/>
      <c r="BI9" s="262"/>
      <c r="BJ9" s="262"/>
      <c r="BK9" s="262"/>
      <c r="BL9" s="262"/>
      <c r="BM9" s="262"/>
      <c r="BN9" s="262"/>
      <c r="BO9" s="262"/>
      <c r="BP9" s="262"/>
      <c r="BQ9" s="262"/>
      <c r="BR9" s="262"/>
      <c r="BS9" s="262"/>
    </row>
    <row r="10" spans="1:71" s="222" customFormat="1" ht="12" customHeight="1">
      <c r="A10" s="1338"/>
      <c r="B10" s="1167"/>
      <c r="C10" s="1168"/>
      <c r="D10" s="1168"/>
      <c r="E10" s="1168"/>
      <c r="F10" s="1168"/>
      <c r="G10" s="1168"/>
      <c r="H10" s="1168"/>
      <c r="I10" s="1169"/>
      <c r="J10" s="1173" t="s">
        <v>26</v>
      </c>
      <c r="K10" s="1174"/>
      <c r="L10" s="1174"/>
      <c r="M10" s="1174"/>
      <c r="N10" s="1174"/>
      <c r="O10" s="1174"/>
      <c r="P10" s="1174"/>
      <c r="Q10" s="1174"/>
      <c r="R10" s="1174"/>
      <c r="S10" s="1174"/>
      <c r="T10" s="1174"/>
      <c r="U10" s="1175"/>
      <c r="V10" s="291" t="s">
        <v>216</v>
      </c>
      <c r="W10" s="1180"/>
      <c r="X10" s="1181"/>
      <c r="Y10" s="1181"/>
      <c r="Z10" s="1181"/>
      <c r="AA10" s="1182"/>
      <c r="AB10" s="226"/>
      <c r="AC10" s="227"/>
      <c r="BD10" s="194"/>
      <c r="BE10" s="262"/>
      <c r="BF10" s="262"/>
      <c r="BG10" s="262"/>
      <c r="BH10" s="262"/>
      <c r="BI10" s="262"/>
      <c r="BJ10" s="262"/>
      <c r="BK10" s="262"/>
      <c r="BL10" s="262"/>
      <c r="BM10" s="262"/>
      <c r="BN10" s="262"/>
      <c r="BO10" s="262"/>
      <c r="BP10" s="262"/>
      <c r="BQ10" s="262"/>
      <c r="BR10" s="262"/>
      <c r="BS10" s="262"/>
    </row>
    <row r="11" spans="1:71" s="222" customFormat="1" ht="12" customHeight="1">
      <c r="A11" s="1338"/>
      <c r="B11" s="1167"/>
      <c r="C11" s="1168"/>
      <c r="D11" s="1168"/>
      <c r="E11" s="1168"/>
      <c r="F11" s="1168"/>
      <c r="G11" s="1168"/>
      <c r="H11" s="1168"/>
      <c r="I11" s="1169"/>
      <c r="J11" s="1173" t="s">
        <v>33</v>
      </c>
      <c r="K11" s="1174"/>
      <c r="L11" s="1174"/>
      <c r="M11" s="1174"/>
      <c r="N11" s="1174"/>
      <c r="O11" s="1174"/>
      <c r="P11" s="1174"/>
      <c r="Q11" s="1174"/>
      <c r="R11" s="1174"/>
      <c r="S11" s="1174"/>
      <c r="T11" s="1174"/>
      <c r="U11" s="1175"/>
      <c r="V11" s="291" t="s">
        <v>217</v>
      </c>
      <c r="W11" s="1180"/>
      <c r="X11" s="1181"/>
      <c r="Y11" s="1181"/>
      <c r="Z11" s="1181"/>
      <c r="AA11" s="1182"/>
      <c r="AB11" s="226"/>
      <c r="AC11" s="227"/>
      <c r="BD11" s="194"/>
      <c r="BE11" s="262"/>
      <c r="BF11" s="262"/>
      <c r="BG11" s="262"/>
      <c r="BH11" s="262"/>
      <c r="BI11" s="262"/>
      <c r="BJ11" s="262"/>
      <c r="BK11" s="262"/>
      <c r="BL11" s="262"/>
      <c r="BM11" s="262"/>
      <c r="BN11" s="262"/>
      <c r="BO11" s="262"/>
      <c r="BP11" s="262"/>
      <c r="BQ11" s="262"/>
      <c r="BR11" s="262"/>
      <c r="BS11" s="262"/>
    </row>
    <row r="12" spans="1:71" s="222" customFormat="1" ht="12" customHeight="1" thickBot="1">
      <c r="A12" s="1338"/>
      <c r="B12" s="1170"/>
      <c r="C12" s="1171"/>
      <c r="D12" s="1171"/>
      <c r="E12" s="1171"/>
      <c r="F12" s="1171"/>
      <c r="G12" s="1171"/>
      <c r="H12" s="1171"/>
      <c r="I12" s="1172"/>
      <c r="J12" s="639" t="s">
        <v>2585</v>
      </c>
      <c r="K12" s="285"/>
      <c r="L12" s="285"/>
      <c r="M12" s="285"/>
      <c r="N12" s="285"/>
      <c r="O12" s="285"/>
      <c r="P12" s="285"/>
      <c r="Q12" s="285"/>
      <c r="R12" s="285"/>
      <c r="S12" s="285"/>
      <c r="T12" s="285"/>
      <c r="U12" s="286"/>
      <c r="V12" s="640" t="s">
        <v>2586</v>
      </c>
      <c r="W12" s="1242"/>
      <c r="X12" s="1243"/>
      <c r="Y12" s="1243"/>
      <c r="Z12" s="1243"/>
      <c r="AA12" s="1244"/>
      <c r="AB12" s="226"/>
      <c r="AC12" s="227"/>
      <c r="BD12" s="194"/>
      <c r="BE12" s="262"/>
      <c r="BF12" s="262"/>
      <c r="BG12" s="262"/>
      <c r="BH12" s="262"/>
      <c r="BI12" s="262"/>
      <c r="BJ12" s="262"/>
      <c r="BK12" s="262"/>
      <c r="BL12" s="262"/>
      <c r="BM12" s="262"/>
      <c r="BN12" s="262"/>
      <c r="BO12" s="262"/>
      <c r="BP12" s="262"/>
      <c r="BQ12" s="262"/>
      <c r="BR12" s="262"/>
      <c r="BS12" s="262"/>
    </row>
    <row r="13" spans="1:71" s="222" customFormat="1" ht="12" customHeight="1">
      <c r="A13" s="1338"/>
      <c r="B13" s="1164" t="s">
        <v>560</v>
      </c>
      <c r="C13" s="1165"/>
      <c r="D13" s="1165"/>
      <c r="E13" s="1165"/>
      <c r="F13" s="1165"/>
      <c r="G13" s="1165"/>
      <c r="H13" s="1165"/>
      <c r="I13" s="1166"/>
      <c r="J13" s="1189" t="s">
        <v>2743</v>
      </c>
      <c r="K13" s="1189"/>
      <c r="L13" s="1190"/>
      <c r="M13" s="1190"/>
      <c r="N13" s="1190"/>
      <c r="O13" s="1190"/>
      <c r="P13" s="1190"/>
      <c r="Q13" s="1190"/>
      <c r="R13" s="1190"/>
      <c r="S13" s="1190"/>
      <c r="T13" s="1190"/>
      <c r="U13" s="1191"/>
      <c r="V13" s="292" t="s">
        <v>429</v>
      </c>
      <c r="W13" s="1192"/>
      <c r="X13" s="1193"/>
      <c r="Y13" s="1193"/>
      <c r="Z13" s="1193"/>
      <c r="AA13" s="1194"/>
      <c r="AB13" s="226"/>
      <c r="AC13" s="227"/>
      <c r="BD13" s="194"/>
      <c r="BE13" s="262"/>
      <c r="BF13" s="262"/>
      <c r="BG13" s="262"/>
      <c r="BH13" s="262"/>
      <c r="BI13" s="262"/>
      <c r="BJ13" s="262"/>
      <c r="BK13" s="262"/>
      <c r="BL13" s="262"/>
      <c r="BM13" s="262"/>
      <c r="BN13" s="262"/>
      <c r="BO13" s="262"/>
      <c r="BP13" s="262"/>
      <c r="BQ13" s="262"/>
      <c r="BR13" s="262"/>
      <c r="BS13" s="262"/>
    </row>
    <row r="14" spans="1:71" s="222" customFormat="1" ht="12" customHeight="1">
      <c r="A14" s="1338"/>
      <c r="B14" s="1167"/>
      <c r="C14" s="1168"/>
      <c r="D14" s="1168"/>
      <c r="E14" s="1168"/>
      <c r="F14" s="1168"/>
      <c r="G14" s="1168"/>
      <c r="H14" s="1168"/>
      <c r="I14" s="1169"/>
      <c r="J14" s="1314" t="s">
        <v>2089</v>
      </c>
      <c r="K14" s="1315"/>
      <c r="L14" s="1315"/>
      <c r="M14" s="1315"/>
      <c r="N14" s="1315"/>
      <c r="O14" s="1315"/>
      <c r="P14" s="1315"/>
      <c r="Q14" s="1315"/>
      <c r="R14" s="1316"/>
      <c r="S14" s="239" t="s">
        <v>422</v>
      </c>
      <c r="T14" s="229"/>
      <c r="U14" s="230"/>
      <c r="V14" s="291" t="s">
        <v>2587</v>
      </c>
      <c r="W14" s="1239"/>
      <c r="X14" s="1240"/>
      <c r="Y14" s="1240"/>
      <c r="Z14" s="1240"/>
      <c r="AA14" s="1241"/>
      <c r="AB14" s="226"/>
      <c r="AC14" s="227"/>
      <c r="BD14" s="194"/>
      <c r="BE14" s="262"/>
      <c r="BF14" s="262"/>
      <c r="BG14" s="262"/>
      <c r="BH14" s="262"/>
      <c r="BI14" s="262"/>
      <c r="BJ14" s="262"/>
      <c r="BK14" s="262"/>
      <c r="BL14" s="262"/>
      <c r="BM14" s="262"/>
      <c r="BN14" s="262"/>
      <c r="BO14" s="262"/>
      <c r="BP14" s="262"/>
      <c r="BQ14" s="262"/>
      <c r="BR14" s="262"/>
      <c r="BS14" s="262"/>
    </row>
    <row r="15" spans="1:71" s="222" customFormat="1" ht="12" customHeight="1">
      <c r="A15" s="1338"/>
      <c r="B15" s="1167"/>
      <c r="C15" s="1168"/>
      <c r="D15" s="1168"/>
      <c r="E15" s="1168"/>
      <c r="F15" s="1168"/>
      <c r="G15" s="1168"/>
      <c r="H15" s="1168"/>
      <c r="I15" s="1169"/>
      <c r="J15" s="1317"/>
      <c r="K15" s="1318"/>
      <c r="L15" s="1318"/>
      <c r="M15" s="1318"/>
      <c r="N15" s="1318"/>
      <c r="O15" s="1318"/>
      <c r="P15" s="1318"/>
      <c r="Q15" s="1318"/>
      <c r="R15" s="1319"/>
      <c r="S15" s="239" t="s">
        <v>424</v>
      </c>
      <c r="T15" s="229"/>
      <c r="U15" s="230"/>
      <c r="V15" s="291" t="s">
        <v>2588</v>
      </c>
      <c r="W15" s="1239"/>
      <c r="X15" s="1240"/>
      <c r="Y15" s="1240"/>
      <c r="Z15" s="1240"/>
      <c r="AA15" s="1241"/>
      <c r="AB15" s="226"/>
      <c r="AC15" s="227"/>
      <c r="BD15" s="194"/>
      <c r="BE15" s="262"/>
      <c r="BF15" s="262"/>
      <c r="BG15" s="262"/>
      <c r="BH15" s="262"/>
      <c r="BI15" s="262"/>
      <c r="BJ15" s="262"/>
      <c r="BK15" s="262"/>
      <c r="BL15" s="262"/>
      <c r="BM15" s="262"/>
      <c r="BN15" s="262"/>
      <c r="BO15" s="262"/>
      <c r="BP15" s="262"/>
      <c r="BQ15" s="262"/>
      <c r="BR15" s="262"/>
      <c r="BS15" s="262"/>
    </row>
    <row r="16" spans="1:71" s="222" customFormat="1" ht="12" customHeight="1">
      <c r="A16" s="1338"/>
      <c r="B16" s="1167"/>
      <c r="C16" s="1168"/>
      <c r="D16" s="1168"/>
      <c r="E16" s="1168"/>
      <c r="F16" s="1168"/>
      <c r="G16" s="1168"/>
      <c r="H16" s="1168"/>
      <c r="I16" s="1169"/>
      <c r="J16" s="1314" t="s">
        <v>355</v>
      </c>
      <c r="K16" s="1315"/>
      <c r="L16" s="1315"/>
      <c r="M16" s="1315"/>
      <c r="N16" s="1315"/>
      <c r="O16" s="1315"/>
      <c r="P16" s="1315"/>
      <c r="Q16" s="1315"/>
      <c r="R16" s="1316"/>
      <c r="S16" s="239" t="s">
        <v>422</v>
      </c>
      <c r="T16" s="229"/>
      <c r="U16" s="230"/>
      <c r="V16" s="291" t="s">
        <v>2589</v>
      </c>
      <c r="W16" s="1239"/>
      <c r="X16" s="1240"/>
      <c r="Y16" s="1240"/>
      <c r="Z16" s="1240"/>
      <c r="AA16" s="1241"/>
      <c r="AB16" s="226"/>
      <c r="AC16" s="227"/>
      <c r="BD16" s="194"/>
      <c r="BE16" s="262"/>
      <c r="BF16" s="262"/>
      <c r="BG16" s="262"/>
      <c r="BH16" s="262"/>
      <c r="BI16" s="262"/>
      <c r="BJ16" s="262"/>
      <c r="BK16" s="262"/>
      <c r="BL16" s="262"/>
      <c r="BM16" s="262"/>
      <c r="BN16" s="262"/>
      <c r="BO16" s="262"/>
      <c r="BP16" s="262"/>
      <c r="BQ16" s="262"/>
      <c r="BR16" s="262"/>
      <c r="BS16" s="262"/>
    </row>
    <row r="17" spans="1:71" s="222" customFormat="1" ht="12" customHeight="1">
      <c r="A17" s="1338"/>
      <c r="B17" s="1167"/>
      <c r="C17" s="1168"/>
      <c r="D17" s="1168"/>
      <c r="E17" s="1168"/>
      <c r="F17" s="1168"/>
      <c r="G17" s="1168"/>
      <c r="H17" s="1168"/>
      <c r="I17" s="1169"/>
      <c r="J17" s="1317"/>
      <c r="K17" s="1318"/>
      <c r="L17" s="1318"/>
      <c r="M17" s="1318"/>
      <c r="N17" s="1318"/>
      <c r="O17" s="1318"/>
      <c r="P17" s="1318"/>
      <c r="Q17" s="1318"/>
      <c r="R17" s="1319"/>
      <c r="S17" s="641" t="s">
        <v>424</v>
      </c>
      <c r="T17" s="283"/>
      <c r="U17" s="284"/>
      <c r="V17" s="291" t="s">
        <v>2590</v>
      </c>
      <c r="W17" s="1239"/>
      <c r="X17" s="1240"/>
      <c r="Y17" s="1240"/>
      <c r="Z17" s="1240"/>
      <c r="AA17" s="1241"/>
      <c r="AB17" s="226"/>
      <c r="AC17" s="227"/>
      <c r="BD17" s="194"/>
      <c r="BE17" s="262"/>
      <c r="BF17" s="262"/>
      <c r="BG17" s="262"/>
      <c r="BH17" s="262"/>
      <c r="BI17" s="262"/>
      <c r="BJ17" s="262"/>
      <c r="BK17" s="262"/>
      <c r="BL17" s="262"/>
      <c r="BM17" s="262"/>
      <c r="BN17" s="262"/>
      <c r="BO17" s="262"/>
      <c r="BP17" s="262"/>
      <c r="BQ17" s="262"/>
      <c r="BR17" s="262"/>
      <c r="BS17" s="262"/>
    </row>
    <row r="18" spans="1:85" s="222" customFormat="1" ht="12" customHeight="1">
      <c r="A18" s="1338"/>
      <c r="B18" s="1167"/>
      <c r="C18" s="1168"/>
      <c r="D18" s="1168"/>
      <c r="E18" s="1168"/>
      <c r="F18" s="1168"/>
      <c r="G18" s="1168"/>
      <c r="H18" s="1168"/>
      <c r="I18" s="1169"/>
      <c r="J18" s="1314" t="s">
        <v>2090</v>
      </c>
      <c r="K18" s="1315"/>
      <c r="L18" s="1315"/>
      <c r="M18" s="1315"/>
      <c r="N18" s="1315"/>
      <c r="O18" s="1315"/>
      <c r="P18" s="1315"/>
      <c r="Q18" s="1315"/>
      <c r="R18" s="1316"/>
      <c r="S18" s="642" t="s">
        <v>422</v>
      </c>
      <c r="T18" s="338"/>
      <c r="U18" s="339"/>
      <c r="V18" s="291" t="s">
        <v>2591</v>
      </c>
      <c r="W18" s="1162"/>
      <c r="X18" s="1162"/>
      <c r="Y18" s="1162"/>
      <c r="Z18" s="1162"/>
      <c r="AA18" s="1163"/>
      <c r="AB18" s="226"/>
      <c r="AC18" s="227"/>
      <c r="BD18" s="194"/>
      <c r="BE18" s="194"/>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row>
    <row r="19" spans="1:85" s="222" customFormat="1" ht="12" customHeight="1" thickBot="1">
      <c r="A19" s="1338"/>
      <c r="B19" s="1170"/>
      <c r="C19" s="1171"/>
      <c r="D19" s="1171"/>
      <c r="E19" s="1171"/>
      <c r="F19" s="1171"/>
      <c r="G19" s="1171"/>
      <c r="H19" s="1171"/>
      <c r="I19" s="1172"/>
      <c r="J19" s="1317"/>
      <c r="K19" s="1318"/>
      <c r="L19" s="1318"/>
      <c r="M19" s="1318"/>
      <c r="N19" s="1318"/>
      <c r="O19" s="1318"/>
      <c r="P19" s="1318"/>
      <c r="Q19" s="1318"/>
      <c r="R19" s="1319"/>
      <c r="S19" s="642" t="s">
        <v>424</v>
      </c>
      <c r="T19" s="338"/>
      <c r="U19" s="339"/>
      <c r="V19" s="291" t="s">
        <v>2592</v>
      </c>
      <c r="W19" s="1162"/>
      <c r="X19" s="1162"/>
      <c r="Y19" s="1162"/>
      <c r="Z19" s="1162"/>
      <c r="AA19" s="1163"/>
      <c r="AB19" s="226"/>
      <c r="AC19" s="227"/>
      <c r="BD19" s="194"/>
      <c r="BE19" s="194"/>
      <c r="BF19" s="262"/>
      <c r="BG19" s="262"/>
      <c r="BH19" s="262"/>
      <c r="BI19" s="262"/>
      <c r="BJ19" s="262"/>
      <c r="BK19" s="262"/>
      <c r="BL19" s="262"/>
      <c r="BM19" s="262"/>
      <c r="BN19" s="262"/>
      <c r="BO19" s="262"/>
      <c r="BP19" s="262"/>
      <c r="BQ19" s="262"/>
      <c r="BR19" s="262"/>
      <c r="BS19" s="262"/>
      <c r="BT19" s="262"/>
      <c r="BU19" s="262"/>
      <c r="BV19" s="262"/>
      <c r="BW19" s="262"/>
      <c r="BX19" s="262"/>
      <c r="BY19" s="262"/>
      <c r="BZ19" s="262"/>
      <c r="CA19" s="262"/>
      <c r="CB19" s="262"/>
      <c r="CC19" s="262"/>
      <c r="CD19" s="262"/>
      <c r="CE19" s="262"/>
      <c r="CF19" s="262"/>
      <c r="CG19" s="262"/>
    </row>
    <row r="20" spans="1:85" s="222" customFormat="1" ht="12" customHeight="1">
      <c r="A20" s="1338"/>
      <c r="B20" s="1164" t="s">
        <v>2372</v>
      </c>
      <c r="C20" s="1165"/>
      <c r="D20" s="1165"/>
      <c r="E20" s="1165"/>
      <c r="F20" s="1165"/>
      <c r="G20" s="1165"/>
      <c r="H20" s="1165"/>
      <c r="I20" s="1166"/>
      <c r="J20" s="223" t="s">
        <v>2374</v>
      </c>
      <c r="K20" s="224"/>
      <c r="L20" s="224"/>
      <c r="M20" s="224"/>
      <c r="N20" s="224"/>
      <c r="O20" s="224"/>
      <c r="P20" s="224"/>
      <c r="Q20" s="224"/>
      <c r="R20" s="224"/>
      <c r="S20" s="224"/>
      <c r="T20" s="224"/>
      <c r="U20" s="225"/>
      <c r="V20" s="293" t="s">
        <v>2373</v>
      </c>
      <c r="W20" s="1192"/>
      <c r="X20" s="1193"/>
      <c r="Y20" s="1193"/>
      <c r="Z20" s="1193"/>
      <c r="AA20" s="1194"/>
      <c r="AB20" s="226"/>
      <c r="AC20" s="227"/>
      <c r="BD20" s="194"/>
      <c r="BE20" s="194"/>
      <c r="BF20" s="262"/>
      <c r="BG20" s="262"/>
      <c r="BH20" s="262"/>
      <c r="BI20" s="262"/>
      <c r="BJ20" s="262"/>
      <c r="BK20" s="262"/>
      <c r="BL20" s="262"/>
      <c r="BM20" s="262"/>
      <c r="BN20" s="262"/>
      <c r="BO20" s="262"/>
      <c r="BP20" s="262"/>
      <c r="BQ20" s="262"/>
      <c r="BR20" s="262"/>
      <c r="BS20" s="262"/>
      <c r="BT20" s="262"/>
      <c r="BU20" s="262"/>
      <c r="BV20" s="262"/>
      <c r="BW20" s="262"/>
      <c r="BX20" s="262"/>
      <c r="BY20" s="262"/>
      <c r="BZ20" s="262"/>
      <c r="CA20" s="262"/>
      <c r="CB20" s="262"/>
      <c r="CC20" s="262"/>
      <c r="CD20" s="262"/>
      <c r="CE20" s="262"/>
      <c r="CF20" s="262"/>
      <c r="CG20" s="262"/>
    </row>
    <row r="21" spans="1:85" s="222" customFormat="1" ht="12" customHeight="1">
      <c r="A21" s="1338"/>
      <c r="B21" s="1167"/>
      <c r="C21" s="1168"/>
      <c r="D21" s="1168"/>
      <c r="E21" s="1168"/>
      <c r="F21" s="1168"/>
      <c r="G21" s="1168"/>
      <c r="H21" s="1168"/>
      <c r="I21" s="1169"/>
      <c r="J21" s="228" t="s">
        <v>2376</v>
      </c>
      <c r="K21" s="229"/>
      <c r="L21" s="229"/>
      <c r="M21" s="229"/>
      <c r="N21" s="229"/>
      <c r="O21" s="229"/>
      <c r="P21" s="229"/>
      <c r="Q21" s="229"/>
      <c r="R21" s="229"/>
      <c r="S21" s="229"/>
      <c r="T21" s="229"/>
      <c r="U21" s="230"/>
      <c r="V21" s="291" t="s">
        <v>2375</v>
      </c>
      <c r="W21" s="1195"/>
      <c r="X21" s="1196"/>
      <c r="Y21" s="1196"/>
      <c r="Z21" s="1196"/>
      <c r="AA21" s="1197"/>
      <c r="AB21" s="226"/>
      <c r="AC21" s="227"/>
      <c r="BD21" s="194"/>
      <c r="BE21" s="194"/>
      <c r="BF21" s="262"/>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2"/>
      <c r="CC21" s="262"/>
      <c r="CD21" s="262"/>
      <c r="CE21" s="262"/>
      <c r="CF21" s="262"/>
      <c r="CG21" s="262"/>
    </row>
    <row r="22" spans="1:85" s="222" customFormat="1" ht="12" customHeight="1">
      <c r="A22" s="1338"/>
      <c r="B22" s="1167"/>
      <c r="C22" s="1168"/>
      <c r="D22" s="1168"/>
      <c r="E22" s="1168"/>
      <c r="F22" s="1168"/>
      <c r="G22" s="1168"/>
      <c r="H22" s="1168"/>
      <c r="I22" s="1169"/>
      <c r="J22" s="228" t="s">
        <v>2378</v>
      </c>
      <c r="K22" s="229"/>
      <c r="L22" s="229"/>
      <c r="M22" s="229"/>
      <c r="N22" s="229"/>
      <c r="O22" s="229"/>
      <c r="P22" s="229"/>
      <c r="Q22" s="229"/>
      <c r="R22" s="229"/>
      <c r="S22" s="229"/>
      <c r="T22" s="229"/>
      <c r="U22" s="230"/>
      <c r="V22" s="291" t="s">
        <v>2377</v>
      </c>
      <c r="W22" s="1180"/>
      <c r="X22" s="1181"/>
      <c r="Y22" s="1181"/>
      <c r="Z22" s="1181"/>
      <c r="AA22" s="1182"/>
      <c r="AB22" s="226"/>
      <c r="AC22" s="227"/>
      <c r="BD22" s="194"/>
      <c r="BE22" s="194"/>
      <c r="BF22" s="262"/>
      <c r="BG22" s="262"/>
      <c r="BH22" s="262"/>
      <c r="BI22" s="262"/>
      <c r="BJ22" s="262"/>
      <c r="BK22" s="262"/>
      <c r="BL22" s="262"/>
      <c r="BM22" s="262"/>
      <c r="BN22" s="262"/>
      <c r="BO22" s="262"/>
      <c r="BP22" s="262"/>
      <c r="BQ22" s="262"/>
      <c r="BR22" s="262"/>
      <c r="BS22" s="262"/>
      <c r="BT22" s="262"/>
      <c r="BU22" s="262"/>
      <c r="BV22" s="262"/>
      <c r="BW22" s="262"/>
      <c r="BX22" s="262"/>
      <c r="BY22" s="262"/>
      <c r="BZ22" s="262"/>
      <c r="CA22" s="262"/>
      <c r="CB22" s="262"/>
      <c r="CC22" s="262"/>
      <c r="CD22" s="262"/>
      <c r="CE22" s="262"/>
      <c r="CF22" s="262"/>
      <c r="CG22" s="262"/>
    </row>
    <row r="23" spans="1:85" s="222" customFormat="1" ht="12" customHeight="1">
      <c r="A23" s="1338"/>
      <c r="B23" s="1167"/>
      <c r="C23" s="1168"/>
      <c r="D23" s="1168"/>
      <c r="E23" s="1168"/>
      <c r="F23" s="1168"/>
      <c r="G23" s="1168"/>
      <c r="H23" s="1168"/>
      <c r="I23" s="1169"/>
      <c r="J23" s="263" t="s">
        <v>2744</v>
      </c>
      <c r="K23" s="261"/>
      <c r="L23" s="261"/>
      <c r="M23" s="261"/>
      <c r="N23" s="261"/>
      <c r="O23" s="261"/>
      <c r="P23" s="261"/>
      <c r="Q23" s="261"/>
      <c r="R23" s="261"/>
      <c r="S23" s="261"/>
      <c r="T23" s="261"/>
      <c r="U23" s="264"/>
      <c r="V23" s="291" t="s">
        <v>2379</v>
      </c>
      <c r="W23" s="1183"/>
      <c r="X23" s="1184"/>
      <c r="Y23" s="1184"/>
      <c r="Z23" s="1184"/>
      <c r="AA23" s="1185"/>
      <c r="AB23" s="226"/>
      <c r="AC23" s="227"/>
      <c r="BD23" s="194"/>
      <c r="BE23" s="194"/>
      <c r="BF23" s="262"/>
      <c r="BG23" s="262"/>
      <c r="BH23" s="262"/>
      <c r="BI23" s="262"/>
      <c r="BJ23" s="262"/>
      <c r="BK23" s="262"/>
      <c r="BL23" s="262"/>
      <c r="BM23" s="262"/>
      <c r="BN23" s="262"/>
      <c r="BO23" s="262"/>
      <c r="BP23" s="262"/>
      <c r="BQ23" s="262"/>
      <c r="BR23" s="262"/>
      <c r="BS23" s="262"/>
      <c r="BT23" s="262"/>
      <c r="BU23" s="262"/>
      <c r="BV23" s="262"/>
      <c r="BW23" s="262"/>
      <c r="BX23" s="262"/>
      <c r="BY23" s="262"/>
      <c r="BZ23" s="262"/>
      <c r="CA23" s="262"/>
      <c r="CB23" s="262"/>
      <c r="CC23" s="262"/>
      <c r="CD23" s="262"/>
      <c r="CE23" s="262"/>
      <c r="CF23" s="262"/>
      <c r="CG23" s="262"/>
    </row>
    <row r="24" spans="1:85" s="222" customFormat="1" ht="12" customHeight="1">
      <c r="A24" s="1338"/>
      <c r="B24" s="1167"/>
      <c r="C24" s="1168"/>
      <c r="D24" s="1168"/>
      <c r="E24" s="1168"/>
      <c r="F24" s="1168"/>
      <c r="G24" s="1168"/>
      <c r="H24" s="1168"/>
      <c r="I24" s="1169"/>
      <c r="J24" s="1325" t="s">
        <v>2594</v>
      </c>
      <c r="K24" s="1326"/>
      <c r="L24" s="1326"/>
      <c r="M24" s="1326"/>
      <c r="N24" s="1326"/>
      <c r="O24" s="1326"/>
      <c r="P24" s="1326"/>
      <c r="Q24" s="1326"/>
      <c r="R24" s="1326"/>
      <c r="S24" s="1327" t="s">
        <v>422</v>
      </c>
      <c r="T24" s="1328"/>
      <c r="U24" s="1329"/>
      <c r="V24" s="291" t="s">
        <v>2593</v>
      </c>
      <c r="W24" s="1239"/>
      <c r="X24" s="1240"/>
      <c r="Y24" s="1240"/>
      <c r="Z24" s="1240"/>
      <c r="AA24" s="1241"/>
      <c r="AB24" s="226"/>
      <c r="AC24" s="227"/>
      <c r="BD24" s="194"/>
      <c r="BE24" s="194"/>
      <c r="BF24" s="262"/>
      <c r="BG24" s="262"/>
      <c r="BH24" s="262"/>
      <c r="BI24" s="262"/>
      <c r="BJ24" s="262"/>
      <c r="BK24" s="262"/>
      <c r="BL24" s="262"/>
      <c r="BM24" s="262"/>
      <c r="BN24" s="262"/>
      <c r="BO24" s="262"/>
      <c r="BP24" s="262"/>
      <c r="BQ24" s="262"/>
      <c r="BR24" s="262"/>
      <c r="BS24" s="262"/>
      <c r="BT24" s="262"/>
      <c r="BU24" s="262"/>
      <c r="BV24" s="262"/>
      <c r="BW24" s="262"/>
      <c r="BX24" s="262"/>
      <c r="BY24" s="262"/>
      <c r="BZ24" s="262"/>
      <c r="CA24" s="262"/>
      <c r="CB24" s="262"/>
      <c r="CC24" s="262"/>
      <c r="CD24" s="262"/>
      <c r="CE24" s="262"/>
      <c r="CF24" s="262"/>
      <c r="CG24" s="262"/>
    </row>
    <row r="25" spans="1:85" s="222" customFormat="1" ht="12" customHeight="1">
      <c r="A25" s="1338"/>
      <c r="B25" s="1167"/>
      <c r="C25" s="1168"/>
      <c r="D25" s="1168"/>
      <c r="E25" s="1168"/>
      <c r="F25" s="1168"/>
      <c r="G25" s="1168"/>
      <c r="H25" s="1168"/>
      <c r="I25" s="1169"/>
      <c r="J25" s="1325"/>
      <c r="K25" s="1326"/>
      <c r="L25" s="1326"/>
      <c r="M25" s="1326"/>
      <c r="N25" s="1326"/>
      <c r="O25" s="1326"/>
      <c r="P25" s="1326"/>
      <c r="Q25" s="1326"/>
      <c r="R25" s="1326"/>
      <c r="S25" s="1327" t="s">
        <v>424</v>
      </c>
      <c r="T25" s="1328"/>
      <c r="U25" s="1329"/>
      <c r="V25" s="643" t="s">
        <v>2595</v>
      </c>
      <c r="W25" s="1239"/>
      <c r="X25" s="1240"/>
      <c r="Y25" s="1240"/>
      <c r="Z25" s="1240"/>
      <c r="AA25" s="1241"/>
      <c r="AB25" s="226"/>
      <c r="AC25" s="227"/>
      <c r="BD25" s="194"/>
      <c r="BE25" s="194"/>
      <c r="BF25" s="262"/>
      <c r="BG25" s="262"/>
      <c r="BH25" s="262"/>
      <c r="BI25" s="262"/>
      <c r="BJ25" s="262"/>
      <c r="BK25" s="262"/>
      <c r="BL25" s="262"/>
      <c r="BM25" s="262"/>
      <c r="BN25" s="262"/>
      <c r="BO25" s="262"/>
      <c r="BP25" s="262"/>
      <c r="BQ25" s="262"/>
      <c r="BR25" s="262"/>
      <c r="BS25" s="262"/>
      <c r="BT25" s="262"/>
      <c r="BU25" s="262"/>
      <c r="BV25" s="262"/>
      <c r="BW25" s="262"/>
      <c r="BX25" s="262"/>
      <c r="BY25" s="262"/>
      <c r="BZ25" s="262"/>
      <c r="CA25" s="262"/>
      <c r="CB25" s="262"/>
      <c r="CC25" s="262"/>
      <c r="CD25" s="262"/>
      <c r="CE25" s="262"/>
      <c r="CF25" s="262"/>
      <c r="CG25" s="262"/>
    </row>
    <row r="26" spans="1:85" s="222" customFormat="1" ht="12" customHeight="1">
      <c r="A26" s="1338"/>
      <c r="B26" s="1167"/>
      <c r="C26" s="1168"/>
      <c r="D26" s="1168"/>
      <c r="E26" s="1168"/>
      <c r="F26" s="1168"/>
      <c r="G26" s="1168"/>
      <c r="H26" s="1168"/>
      <c r="I26" s="1169"/>
      <c r="J26" s="1325"/>
      <c r="K26" s="1326"/>
      <c r="L26" s="1326"/>
      <c r="M26" s="1326"/>
      <c r="N26" s="1326"/>
      <c r="O26" s="1326"/>
      <c r="P26" s="1326"/>
      <c r="Q26" s="1326"/>
      <c r="R26" s="1326"/>
      <c r="S26" s="1327" t="s">
        <v>2099</v>
      </c>
      <c r="T26" s="1328"/>
      <c r="U26" s="1329"/>
      <c r="V26" s="291" t="s">
        <v>2596</v>
      </c>
      <c r="W26" s="1239"/>
      <c r="X26" s="1240"/>
      <c r="Y26" s="1240"/>
      <c r="Z26" s="1240"/>
      <c r="AA26" s="1241"/>
      <c r="AB26" s="226"/>
      <c r="AC26" s="227"/>
      <c r="BD26" s="194"/>
      <c r="BE26" s="194"/>
      <c r="BF26" s="262"/>
      <c r="BG26" s="262"/>
      <c r="BH26" s="262"/>
      <c r="BI26" s="262"/>
      <c r="BJ26" s="262"/>
      <c r="BK26" s="262"/>
      <c r="BL26" s="262"/>
      <c r="BM26" s="262"/>
      <c r="BN26" s="262"/>
      <c r="BO26" s="262"/>
      <c r="BP26" s="262"/>
      <c r="BQ26" s="262"/>
      <c r="BR26" s="262"/>
      <c r="BS26" s="262"/>
      <c r="BT26" s="262"/>
      <c r="BU26" s="262"/>
      <c r="BV26" s="262"/>
      <c r="BW26" s="262"/>
      <c r="BX26" s="262"/>
      <c r="BY26" s="262"/>
      <c r="BZ26" s="262"/>
      <c r="CA26" s="262"/>
      <c r="CB26" s="262"/>
      <c r="CC26" s="262"/>
      <c r="CD26" s="262"/>
      <c r="CE26" s="262"/>
      <c r="CF26" s="262"/>
      <c r="CG26" s="262"/>
    </row>
    <row r="27" spans="1:85" s="222" customFormat="1" ht="12" customHeight="1" thickBot="1">
      <c r="A27" s="1338"/>
      <c r="B27" s="1170"/>
      <c r="C27" s="1171"/>
      <c r="D27" s="1171"/>
      <c r="E27" s="1171"/>
      <c r="F27" s="1171"/>
      <c r="G27" s="1171"/>
      <c r="H27" s="1171"/>
      <c r="I27" s="1172"/>
      <c r="J27" s="289" t="s">
        <v>2598</v>
      </c>
      <c r="K27" s="288"/>
      <c r="L27" s="288"/>
      <c r="M27" s="288"/>
      <c r="N27" s="285"/>
      <c r="O27" s="285"/>
      <c r="P27" s="285"/>
      <c r="Q27" s="285"/>
      <c r="R27" s="285"/>
      <c r="S27" s="285"/>
      <c r="T27" s="285"/>
      <c r="U27" s="286"/>
      <c r="V27" s="294" t="s">
        <v>2597</v>
      </c>
      <c r="W27" s="1242"/>
      <c r="X27" s="1243"/>
      <c r="Y27" s="1243"/>
      <c r="Z27" s="1243"/>
      <c r="AA27" s="1244"/>
      <c r="AB27" s="226"/>
      <c r="AC27" s="227"/>
      <c r="BD27" s="194"/>
      <c r="BE27" s="194"/>
      <c r="BF27" s="262"/>
      <c r="BG27" s="262"/>
      <c r="BH27" s="262"/>
      <c r="BI27" s="262"/>
      <c r="BJ27" s="262"/>
      <c r="BK27" s="262"/>
      <c r="BL27" s="262"/>
      <c r="BM27" s="262"/>
      <c r="BN27" s="262"/>
      <c r="BO27" s="262"/>
      <c r="BP27" s="262"/>
      <c r="BQ27" s="262"/>
      <c r="BR27" s="262"/>
      <c r="BS27" s="262"/>
      <c r="BT27" s="262"/>
      <c r="BU27" s="262"/>
      <c r="BV27" s="262"/>
      <c r="BW27" s="262"/>
      <c r="BX27" s="262"/>
      <c r="BY27" s="262"/>
      <c r="BZ27" s="262"/>
      <c r="CA27" s="262"/>
      <c r="CB27" s="262"/>
      <c r="CC27" s="262"/>
      <c r="CD27" s="262"/>
      <c r="CE27" s="262"/>
      <c r="CF27" s="262"/>
      <c r="CG27" s="262"/>
    </row>
    <row r="28" spans="1:85" s="222" customFormat="1" ht="12" customHeight="1">
      <c r="A28" s="1338"/>
      <c r="B28" s="1164" t="s">
        <v>562</v>
      </c>
      <c r="C28" s="1165"/>
      <c r="D28" s="1165"/>
      <c r="E28" s="1165"/>
      <c r="F28" s="1165"/>
      <c r="G28" s="1165"/>
      <c r="H28" s="1165"/>
      <c r="I28" s="1166"/>
      <c r="J28" s="1198" t="s">
        <v>2745</v>
      </c>
      <c r="K28" s="1199"/>
      <c r="L28" s="1200"/>
      <c r="M28" s="1200"/>
      <c r="N28" s="1200"/>
      <c r="O28" s="1200"/>
      <c r="P28" s="1200"/>
      <c r="Q28" s="1200"/>
      <c r="R28" s="1200"/>
      <c r="S28" s="1200"/>
      <c r="T28" s="1200"/>
      <c r="U28" s="1201"/>
      <c r="V28" s="295" t="s">
        <v>430</v>
      </c>
      <c r="W28" s="1202"/>
      <c r="X28" s="1203"/>
      <c r="Y28" s="1203"/>
      <c r="Z28" s="1203"/>
      <c r="AA28" s="1204"/>
      <c r="AB28" s="226"/>
      <c r="AC28" s="227"/>
      <c r="BD28" s="194"/>
      <c r="BE28" s="194"/>
      <c r="BF28" s="262"/>
      <c r="BG28" s="262"/>
      <c r="BH28" s="262"/>
      <c r="BI28" s="262"/>
      <c r="BJ28" s="262"/>
      <c r="BK28" s="262"/>
      <c r="BL28" s="262"/>
      <c r="BM28" s="262"/>
      <c r="BN28" s="262"/>
      <c r="BO28" s="262"/>
      <c r="BP28" s="262"/>
      <c r="BQ28" s="262"/>
      <c r="BR28" s="262"/>
      <c r="BS28" s="262"/>
      <c r="BT28" s="262"/>
      <c r="BU28" s="262"/>
      <c r="BV28" s="262"/>
      <c r="BW28" s="262"/>
      <c r="BX28" s="262"/>
      <c r="BY28" s="262"/>
      <c r="BZ28" s="262"/>
      <c r="CA28" s="262"/>
      <c r="CB28" s="262"/>
      <c r="CC28" s="262"/>
      <c r="CD28" s="262"/>
      <c r="CE28" s="262"/>
      <c r="CF28" s="262"/>
      <c r="CG28" s="262"/>
    </row>
    <row r="29" spans="1:85" s="222" customFormat="1" ht="12" customHeight="1" thickBot="1">
      <c r="A29" s="1338"/>
      <c r="B29" s="1170"/>
      <c r="C29" s="1171"/>
      <c r="D29" s="1171"/>
      <c r="E29" s="1171"/>
      <c r="F29" s="1171"/>
      <c r="G29" s="1171"/>
      <c r="H29" s="1171"/>
      <c r="I29" s="1172"/>
      <c r="J29" s="1208" t="s">
        <v>2746</v>
      </c>
      <c r="K29" s="1209"/>
      <c r="L29" s="1210"/>
      <c r="M29" s="1210"/>
      <c r="N29" s="1210"/>
      <c r="O29" s="1210"/>
      <c r="P29" s="1210"/>
      <c r="Q29" s="1210"/>
      <c r="R29" s="1210"/>
      <c r="S29" s="1210"/>
      <c r="T29" s="1210"/>
      <c r="U29" s="1211"/>
      <c r="V29" s="296" t="s">
        <v>431</v>
      </c>
      <c r="W29" s="1212"/>
      <c r="X29" s="1213"/>
      <c r="Y29" s="1213"/>
      <c r="Z29" s="1213"/>
      <c r="AA29" s="1214"/>
      <c r="AB29" s="226"/>
      <c r="AC29" s="227"/>
      <c r="BD29" s="194"/>
      <c r="BE29" s="194"/>
      <c r="BF29" s="262"/>
      <c r="BG29" s="262"/>
      <c r="BH29" s="262"/>
      <c r="BI29" s="262"/>
      <c r="BJ29" s="262"/>
      <c r="BK29" s="262"/>
      <c r="BL29" s="262"/>
      <c r="BM29" s="262"/>
      <c r="BN29" s="262"/>
      <c r="BO29" s="262"/>
      <c r="BP29" s="262"/>
      <c r="BQ29" s="262"/>
      <c r="BR29" s="262"/>
      <c r="BS29" s="262"/>
      <c r="BT29" s="262"/>
      <c r="BU29" s="262"/>
      <c r="BV29" s="262"/>
      <c r="BW29" s="262"/>
      <c r="BX29" s="262"/>
      <c r="BY29" s="262"/>
      <c r="BZ29" s="262"/>
      <c r="CA29" s="262"/>
      <c r="CB29" s="262"/>
      <c r="CC29" s="262"/>
      <c r="CD29" s="262"/>
      <c r="CE29" s="262"/>
      <c r="CF29" s="262"/>
      <c r="CG29" s="262"/>
    </row>
    <row r="30" spans="1:85" s="222" customFormat="1" ht="12" customHeight="1">
      <c r="A30" s="1338"/>
      <c r="B30" s="1152" t="s">
        <v>728</v>
      </c>
      <c r="C30" s="1153"/>
      <c r="D30" s="1153"/>
      <c r="E30" s="1153"/>
      <c r="F30" s="1153"/>
      <c r="G30" s="1153"/>
      <c r="H30" s="1153"/>
      <c r="I30" s="1154"/>
      <c r="J30" s="228" t="s">
        <v>2600</v>
      </c>
      <c r="K30" s="230"/>
      <c r="L30" s="283"/>
      <c r="M30" s="283"/>
      <c r="N30" s="283"/>
      <c r="O30" s="283"/>
      <c r="P30" s="283"/>
      <c r="Q30" s="283"/>
      <c r="R30" s="283"/>
      <c r="S30" s="283"/>
      <c r="T30" s="283"/>
      <c r="U30" s="284"/>
      <c r="V30" s="291" t="s">
        <v>2599</v>
      </c>
      <c r="W30" s="1233"/>
      <c r="X30" s="1234"/>
      <c r="Y30" s="1234"/>
      <c r="Z30" s="1234"/>
      <c r="AA30" s="1235"/>
      <c r="AB30" s="226"/>
      <c r="AC30" s="227"/>
      <c r="BD30" s="194"/>
      <c r="BE30" s="194"/>
      <c r="BF30" s="262"/>
      <c r="BG30" s="262"/>
      <c r="BH30" s="262"/>
      <c r="BI30" s="262"/>
      <c r="BJ30" s="262"/>
      <c r="BK30" s="262"/>
      <c r="BL30" s="262"/>
      <c r="BM30" s="262"/>
      <c r="BN30" s="262"/>
      <c r="BO30" s="262"/>
      <c r="BP30" s="262"/>
      <c r="BQ30" s="262"/>
      <c r="BR30" s="262"/>
      <c r="BS30" s="262"/>
      <c r="BT30" s="262"/>
      <c r="BU30" s="262"/>
      <c r="BV30" s="262"/>
      <c r="BW30" s="262"/>
      <c r="BX30" s="262"/>
      <c r="BY30" s="262"/>
      <c r="BZ30" s="262"/>
      <c r="CA30" s="262"/>
      <c r="CB30" s="262"/>
      <c r="CC30" s="262"/>
      <c r="CD30" s="262"/>
      <c r="CE30" s="262"/>
      <c r="CF30" s="262"/>
      <c r="CG30" s="262"/>
    </row>
    <row r="31" spans="1:85" s="222" customFormat="1" ht="12" customHeight="1">
      <c r="A31" s="1338"/>
      <c r="B31" s="1155"/>
      <c r="C31" s="1156"/>
      <c r="D31" s="1156"/>
      <c r="E31" s="1156"/>
      <c r="F31" s="1156"/>
      <c r="G31" s="1156"/>
      <c r="H31" s="1156"/>
      <c r="I31" s="1157"/>
      <c r="J31" s="228" t="s">
        <v>2602</v>
      </c>
      <c r="K31" s="230"/>
      <c r="L31" s="283"/>
      <c r="M31" s="283"/>
      <c r="N31" s="283"/>
      <c r="O31" s="283"/>
      <c r="P31" s="283"/>
      <c r="Q31" s="283"/>
      <c r="R31" s="283"/>
      <c r="S31" s="283"/>
      <c r="T31" s="283"/>
      <c r="U31" s="284"/>
      <c r="V31" s="299" t="s">
        <v>2601</v>
      </c>
      <c r="W31" s="1239"/>
      <c r="X31" s="1240"/>
      <c r="Y31" s="1240"/>
      <c r="Z31" s="1240"/>
      <c r="AA31" s="1241"/>
      <c r="AB31" s="226"/>
      <c r="AC31" s="227"/>
      <c r="BD31" s="194"/>
      <c r="BE31" s="194"/>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row>
    <row r="32" spans="1:85" s="222" customFormat="1" ht="12" customHeight="1">
      <c r="A32" s="1338"/>
      <c r="B32" s="1155"/>
      <c r="C32" s="1156"/>
      <c r="D32" s="1156"/>
      <c r="E32" s="1156"/>
      <c r="F32" s="1156"/>
      <c r="G32" s="1156"/>
      <c r="H32" s="1156"/>
      <c r="I32" s="1157"/>
      <c r="J32" s="1275" t="s">
        <v>2604</v>
      </c>
      <c r="K32" s="1276"/>
      <c r="L32" s="1276"/>
      <c r="M32" s="1276"/>
      <c r="N32" s="1276"/>
      <c r="O32" s="1276"/>
      <c r="P32" s="1276"/>
      <c r="Q32" s="407" t="s">
        <v>2605</v>
      </c>
      <c r="R32" s="229"/>
      <c r="S32" s="229"/>
      <c r="T32" s="229"/>
      <c r="U32" s="230"/>
      <c r="V32" s="299" t="s">
        <v>2603</v>
      </c>
      <c r="W32" s="1239"/>
      <c r="X32" s="1240"/>
      <c r="Y32" s="1240"/>
      <c r="Z32" s="1240"/>
      <c r="AA32" s="1241"/>
      <c r="AB32" s="226"/>
      <c r="AC32" s="227"/>
      <c r="BD32" s="194"/>
      <c r="BE32" s="194"/>
      <c r="BF32" s="262"/>
      <c r="BG32" s="262"/>
      <c r="BH32" s="262"/>
      <c r="BI32" s="262"/>
      <c r="BJ32" s="262"/>
      <c r="BK32" s="262"/>
      <c r="BL32" s="262"/>
      <c r="BM32" s="262"/>
      <c r="BN32" s="262"/>
      <c r="BO32" s="262"/>
      <c r="BP32" s="262"/>
      <c r="BQ32" s="262"/>
      <c r="BR32" s="262"/>
      <c r="BS32" s="262"/>
      <c r="BT32" s="262"/>
      <c r="BU32" s="262"/>
      <c r="BV32" s="262"/>
      <c r="BW32" s="262"/>
      <c r="BX32" s="262"/>
      <c r="BY32" s="262"/>
      <c r="BZ32" s="262"/>
      <c r="CA32" s="262"/>
      <c r="CB32" s="262"/>
      <c r="CC32" s="262"/>
      <c r="CD32" s="262"/>
      <c r="CE32" s="262"/>
      <c r="CF32" s="262"/>
      <c r="CG32" s="262"/>
    </row>
    <row r="33" spans="1:85" s="222" customFormat="1" ht="12" customHeight="1" thickBot="1">
      <c r="A33" s="1338"/>
      <c r="B33" s="1158"/>
      <c r="C33" s="1159"/>
      <c r="D33" s="1159"/>
      <c r="E33" s="1159"/>
      <c r="F33" s="1159"/>
      <c r="G33" s="1159"/>
      <c r="H33" s="1159"/>
      <c r="I33" s="1160"/>
      <c r="J33" s="1281"/>
      <c r="K33" s="1282"/>
      <c r="L33" s="1282"/>
      <c r="M33" s="1282"/>
      <c r="N33" s="1282"/>
      <c r="O33" s="1282"/>
      <c r="P33" s="1282"/>
      <c r="Q33" s="407" t="s">
        <v>2607</v>
      </c>
      <c r="R33" s="229"/>
      <c r="S33" s="229"/>
      <c r="T33" s="229"/>
      <c r="U33" s="230"/>
      <c r="V33" s="408" t="s">
        <v>2606</v>
      </c>
      <c r="W33" s="1284"/>
      <c r="X33" s="1285"/>
      <c r="Y33" s="1285"/>
      <c r="Z33" s="1285"/>
      <c r="AA33" s="1286"/>
      <c r="AB33" s="226"/>
      <c r="AC33" s="227"/>
      <c r="BD33" s="194"/>
      <c r="BE33" s="194"/>
      <c r="BF33" s="262"/>
      <c r="BG33" s="262"/>
      <c r="BH33" s="262"/>
      <c r="BI33" s="262"/>
      <c r="BJ33" s="262"/>
      <c r="BK33" s="262"/>
      <c r="BL33" s="262"/>
      <c r="BM33" s="262"/>
      <c r="BN33" s="262"/>
      <c r="BO33" s="262"/>
      <c r="BP33" s="262"/>
      <c r="BQ33" s="262"/>
      <c r="BR33" s="262"/>
      <c r="BS33" s="262"/>
      <c r="BT33" s="262"/>
      <c r="BU33" s="262"/>
      <c r="BV33" s="262"/>
      <c r="BW33" s="262"/>
      <c r="BX33" s="262"/>
      <c r="BY33" s="262"/>
      <c r="BZ33" s="262"/>
      <c r="CA33" s="262"/>
      <c r="CB33" s="262"/>
      <c r="CC33" s="262"/>
      <c r="CD33" s="262"/>
      <c r="CE33" s="262"/>
      <c r="CF33" s="262"/>
      <c r="CG33" s="262"/>
    </row>
    <row r="34" spans="1:85" s="222" customFormat="1" ht="12" customHeight="1">
      <c r="A34" s="1338"/>
      <c r="B34" s="1164" t="s">
        <v>2191</v>
      </c>
      <c r="C34" s="1165"/>
      <c r="D34" s="1165"/>
      <c r="E34" s="1165"/>
      <c r="F34" s="1165"/>
      <c r="G34" s="1165"/>
      <c r="H34" s="1165"/>
      <c r="I34" s="1166"/>
      <c r="J34" s="224" t="s">
        <v>2374</v>
      </c>
      <c r="K34" s="224"/>
      <c r="L34" s="224"/>
      <c r="M34" s="224"/>
      <c r="N34" s="224"/>
      <c r="O34" s="224"/>
      <c r="P34" s="224"/>
      <c r="Q34" s="224"/>
      <c r="R34" s="224"/>
      <c r="S34" s="224"/>
      <c r="T34" s="224"/>
      <c r="U34" s="225"/>
      <c r="V34" s="293" t="s">
        <v>2380</v>
      </c>
      <c r="W34" s="1218"/>
      <c r="X34" s="1219"/>
      <c r="Y34" s="1219"/>
      <c r="Z34" s="1219"/>
      <c r="AA34" s="1220"/>
      <c r="AB34" s="226"/>
      <c r="AC34" s="227"/>
      <c r="BD34" s="194"/>
      <c r="BE34" s="194"/>
      <c r="BF34" s="262"/>
      <c r="BG34" s="262"/>
      <c r="BH34" s="262"/>
      <c r="BI34" s="262"/>
      <c r="BJ34" s="262"/>
      <c r="BK34" s="262"/>
      <c r="BL34" s="262"/>
      <c r="BM34" s="262"/>
      <c r="BN34" s="262"/>
      <c r="BO34" s="262"/>
      <c r="BP34" s="262"/>
      <c r="BQ34" s="262"/>
      <c r="BR34" s="262"/>
      <c r="BS34" s="262"/>
      <c r="BT34" s="262"/>
      <c r="BU34" s="262"/>
      <c r="BV34" s="262"/>
      <c r="BW34" s="262"/>
      <c r="BX34" s="262"/>
      <c r="BY34" s="262"/>
      <c r="BZ34" s="262"/>
      <c r="CA34" s="262"/>
      <c r="CB34" s="262"/>
      <c r="CC34" s="262"/>
      <c r="CD34" s="262"/>
      <c r="CE34" s="262"/>
      <c r="CF34" s="262"/>
      <c r="CG34" s="262"/>
    </row>
    <row r="35" spans="1:85" s="222" customFormat="1" ht="12" customHeight="1">
      <c r="A35" s="1338"/>
      <c r="B35" s="1167"/>
      <c r="C35" s="1168"/>
      <c r="D35" s="1168"/>
      <c r="E35" s="1168"/>
      <c r="F35" s="1168"/>
      <c r="G35" s="1168"/>
      <c r="H35" s="1168"/>
      <c r="I35" s="1169"/>
      <c r="J35" s="229" t="s">
        <v>2382</v>
      </c>
      <c r="K35" s="229"/>
      <c r="L35" s="229"/>
      <c r="M35" s="229"/>
      <c r="N35" s="229"/>
      <c r="O35" s="229"/>
      <c r="P35" s="229"/>
      <c r="Q35" s="229"/>
      <c r="R35" s="229"/>
      <c r="S35" s="229"/>
      <c r="T35" s="229"/>
      <c r="U35" s="230"/>
      <c r="V35" s="291" t="s">
        <v>2381</v>
      </c>
      <c r="W35" s="1227"/>
      <c r="X35" s="1227"/>
      <c r="Y35" s="1227"/>
      <c r="Z35" s="1227"/>
      <c r="AA35" s="1228"/>
      <c r="AB35" s="226"/>
      <c r="AC35" s="227"/>
      <c r="BD35" s="194"/>
      <c r="BE35" s="194"/>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row>
    <row r="36" spans="1:85" s="222" customFormat="1" ht="12" customHeight="1">
      <c r="A36" s="1338"/>
      <c r="B36" s="1167"/>
      <c r="C36" s="1168"/>
      <c r="D36" s="1168"/>
      <c r="E36" s="1168"/>
      <c r="F36" s="1168"/>
      <c r="G36" s="1168"/>
      <c r="H36" s="1168"/>
      <c r="I36" s="1169"/>
      <c r="J36" s="261" t="s">
        <v>2384</v>
      </c>
      <c r="K36" s="261"/>
      <c r="L36" s="261"/>
      <c r="M36" s="261"/>
      <c r="N36" s="261"/>
      <c r="O36" s="261"/>
      <c r="P36" s="261"/>
      <c r="Q36" s="261"/>
      <c r="R36" s="261"/>
      <c r="S36" s="229"/>
      <c r="T36" s="229"/>
      <c r="U36" s="230"/>
      <c r="V36" s="291" t="s">
        <v>2383</v>
      </c>
      <c r="W36" s="1161"/>
      <c r="X36" s="1162"/>
      <c r="Y36" s="1162"/>
      <c r="Z36" s="1162"/>
      <c r="AA36" s="1163"/>
      <c r="AB36" s="234"/>
      <c r="AC36" s="227"/>
      <c r="BD36" s="194"/>
      <c r="BE36" s="194"/>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row>
    <row r="37" spans="1:85" s="222" customFormat="1" ht="12" customHeight="1">
      <c r="A37" s="1338"/>
      <c r="B37" s="1167"/>
      <c r="C37" s="1168"/>
      <c r="D37" s="1168"/>
      <c r="E37" s="1168"/>
      <c r="F37" s="1168"/>
      <c r="G37" s="1168"/>
      <c r="H37" s="1168"/>
      <c r="I37" s="1169"/>
      <c r="J37" s="1275" t="s">
        <v>2609</v>
      </c>
      <c r="K37" s="1276"/>
      <c r="L37" s="1276"/>
      <c r="M37" s="1276"/>
      <c r="N37" s="1276"/>
      <c r="O37" s="1276"/>
      <c r="P37" s="1276"/>
      <c r="Q37" s="1276"/>
      <c r="R37" s="1277"/>
      <c r="S37" s="229" t="s">
        <v>422</v>
      </c>
      <c r="T37" s="229"/>
      <c r="U37" s="230"/>
      <c r="V37" s="291" t="s">
        <v>2608</v>
      </c>
      <c r="W37" s="1161"/>
      <c r="X37" s="1162"/>
      <c r="Y37" s="1162"/>
      <c r="Z37" s="1162"/>
      <c r="AA37" s="1163"/>
      <c r="AB37" s="234"/>
      <c r="AC37" s="227"/>
      <c r="BD37" s="194"/>
      <c r="BE37" s="194"/>
      <c r="BF37" s="262"/>
      <c r="BG37" s="262"/>
      <c r="BH37" s="262"/>
      <c r="BI37" s="262"/>
      <c r="BJ37" s="262"/>
      <c r="BK37" s="262"/>
      <c r="BL37" s="262"/>
      <c r="BM37" s="262"/>
      <c r="BN37" s="262"/>
      <c r="BO37" s="262"/>
      <c r="BP37" s="262"/>
      <c r="BQ37" s="262"/>
      <c r="BR37" s="262"/>
      <c r="BS37" s="262"/>
      <c r="BT37" s="262"/>
      <c r="BU37" s="262"/>
      <c r="BV37" s="262"/>
      <c r="BW37" s="262"/>
      <c r="BX37" s="262"/>
      <c r="BY37" s="262"/>
      <c r="BZ37" s="262"/>
      <c r="CA37" s="262"/>
      <c r="CB37" s="262"/>
      <c r="CC37" s="262"/>
      <c r="CD37" s="262"/>
      <c r="CE37" s="262"/>
      <c r="CF37" s="262"/>
      <c r="CG37" s="262"/>
    </row>
    <row r="38" spans="1:85" s="222" customFormat="1" ht="12" customHeight="1">
      <c r="A38" s="1338"/>
      <c r="B38" s="1167"/>
      <c r="C38" s="1168"/>
      <c r="D38" s="1168"/>
      <c r="E38" s="1168"/>
      <c r="F38" s="1168"/>
      <c r="G38" s="1168"/>
      <c r="H38" s="1168"/>
      <c r="I38" s="1169"/>
      <c r="J38" s="1278"/>
      <c r="K38" s="1279"/>
      <c r="L38" s="1279"/>
      <c r="M38" s="1279"/>
      <c r="N38" s="1279"/>
      <c r="O38" s="1279"/>
      <c r="P38" s="1279"/>
      <c r="Q38" s="1279"/>
      <c r="R38" s="1280"/>
      <c r="S38" s="229" t="s">
        <v>424</v>
      </c>
      <c r="T38" s="229"/>
      <c r="U38" s="230"/>
      <c r="V38" s="291" t="s">
        <v>2610</v>
      </c>
      <c r="W38" s="1161"/>
      <c r="X38" s="1162"/>
      <c r="Y38" s="1162"/>
      <c r="Z38" s="1162"/>
      <c r="AA38" s="1163"/>
      <c r="AB38" s="234"/>
      <c r="AC38" s="227"/>
      <c r="BD38" s="194"/>
      <c r="BE38" s="194"/>
      <c r="BF38" s="262"/>
      <c r="BG38" s="262"/>
      <c r="BH38" s="262"/>
      <c r="BI38" s="262"/>
      <c r="BJ38" s="262"/>
      <c r="BK38" s="262"/>
      <c r="BL38" s="262"/>
      <c r="BM38" s="262"/>
      <c r="BN38" s="262"/>
      <c r="BO38" s="262"/>
      <c r="BP38" s="262"/>
      <c r="BQ38" s="262"/>
      <c r="BR38" s="262"/>
      <c r="BS38" s="262"/>
      <c r="BT38" s="262"/>
      <c r="BU38" s="262"/>
      <c r="BV38" s="262"/>
      <c r="BW38" s="262"/>
      <c r="BX38" s="262"/>
      <c r="BY38" s="262"/>
      <c r="BZ38" s="262"/>
      <c r="CA38" s="262"/>
      <c r="CB38" s="262"/>
      <c r="CC38" s="262"/>
      <c r="CD38" s="262"/>
      <c r="CE38" s="262"/>
      <c r="CF38" s="262"/>
      <c r="CG38" s="262"/>
    </row>
    <row r="39" spans="1:85" s="222" customFormat="1" ht="12" customHeight="1">
      <c r="A39" s="1338"/>
      <c r="B39" s="1167"/>
      <c r="C39" s="1168"/>
      <c r="D39" s="1168"/>
      <c r="E39" s="1168"/>
      <c r="F39" s="1168"/>
      <c r="G39" s="1168"/>
      <c r="H39" s="1168"/>
      <c r="I39" s="1169"/>
      <c r="J39" s="1281"/>
      <c r="K39" s="1282"/>
      <c r="L39" s="1282"/>
      <c r="M39" s="1282"/>
      <c r="N39" s="1282"/>
      <c r="O39" s="1282"/>
      <c r="P39" s="1282"/>
      <c r="Q39" s="1282"/>
      <c r="R39" s="1283"/>
      <c r="S39" s="229" t="s">
        <v>2099</v>
      </c>
      <c r="T39" s="229"/>
      <c r="U39" s="230"/>
      <c r="V39" s="291" t="s">
        <v>2611</v>
      </c>
      <c r="W39" s="1161"/>
      <c r="X39" s="1162"/>
      <c r="Y39" s="1162"/>
      <c r="Z39" s="1162"/>
      <c r="AA39" s="1163"/>
      <c r="AB39" s="234"/>
      <c r="AC39" s="227"/>
      <c r="BD39" s="194"/>
      <c r="BE39" s="194"/>
      <c r="BF39" s="262"/>
      <c r="BG39" s="262"/>
      <c r="BH39" s="262"/>
      <c r="BI39" s="262"/>
      <c r="BJ39" s="262"/>
      <c r="BK39" s="262"/>
      <c r="BL39" s="262"/>
      <c r="BM39" s="262"/>
      <c r="BN39" s="262"/>
      <c r="BO39" s="262"/>
      <c r="BP39" s="262"/>
      <c r="BQ39" s="262"/>
      <c r="BR39" s="262"/>
      <c r="BS39" s="262"/>
      <c r="BT39" s="262"/>
      <c r="BU39" s="262"/>
      <c r="BV39" s="262"/>
      <c r="BW39" s="262"/>
      <c r="BX39" s="262"/>
      <c r="BY39" s="262"/>
      <c r="BZ39" s="262"/>
      <c r="CA39" s="262"/>
      <c r="CB39" s="262"/>
      <c r="CC39" s="262"/>
      <c r="CD39" s="262"/>
      <c r="CE39" s="262"/>
      <c r="CF39" s="262"/>
      <c r="CG39" s="262"/>
    </row>
    <row r="40" spans="1:85" s="222" customFormat="1" ht="12.75">
      <c r="A40" s="1338"/>
      <c r="B40" s="1167"/>
      <c r="C40" s="1168"/>
      <c r="D40" s="1168"/>
      <c r="E40" s="1168"/>
      <c r="F40" s="1168"/>
      <c r="G40" s="1168"/>
      <c r="H40" s="1168"/>
      <c r="I40" s="1169"/>
      <c r="J40" s="1236" t="s">
        <v>2612</v>
      </c>
      <c r="K40" s="1237"/>
      <c r="L40" s="1237"/>
      <c r="M40" s="1237"/>
      <c r="N40" s="1237"/>
      <c r="O40" s="1237"/>
      <c r="P40" s="1237"/>
      <c r="Q40" s="1237"/>
      <c r="R40" s="1238"/>
      <c r="S40" s="235" t="s">
        <v>2388</v>
      </c>
      <c r="T40" s="229"/>
      <c r="U40" s="230"/>
      <c r="V40" s="297" t="s">
        <v>2385</v>
      </c>
      <c r="W40" s="1221"/>
      <c r="X40" s="1222"/>
      <c r="Y40" s="1222"/>
      <c r="Z40" s="1222"/>
      <c r="AA40" s="1223"/>
      <c r="AB40" s="234"/>
      <c r="AC40" s="227"/>
      <c r="BD40" s="194"/>
      <c r="BE40" s="194"/>
      <c r="BF40" s="262"/>
      <c r="BG40" s="262"/>
      <c r="BH40" s="262"/>
      <c r="BI40" s="262"/>
      <c r="BJ40" s="262"/>
      <c r="BK40" s="262"/>
      <c r="BL40" s="262"/>
      <c r="BM40" s="262"/>
      <c r="BN40" s="262"/>
      <c r="BO40" s="262"/>
      <c r="BP40" s="262"/>
      <c r="BQ40" s="262"/>
      <c r="BR40" s="262"/>
      <c r="BS40" s="262"/>
      <c r="BT40" s="262"/>
      <c r="BU40" s="262"/>
      <c r="BV40" s="262"/>
      <c r="BW40" s="262"/>
      <c r="BX40" s="262"/>
      <c r="BY40" s="262"/>
      <c r="BZ40" s="262"/>
      <c r="CA40" s="262"/>
      <c r="CB40" s="262"/>
      <c r="CC40" s="262"/>
      <c r="CD40" s="262"/>
      <c r="CE40" s="262"/>
      <c r="CF40" s="262"/>
      <c r="CG40" s="262"/>
    </row>
    <row r="41" spans="1:85" s="222" customFormat="1" ht="29.25" customHeight="1" thickBot="1">
      <c r="A41" s="1338"/>
      <c r="B41" s="1170"/>
      <c r="C41" s="1171"/>
      <c r="D41" s="1171"/>
      <c r="E41" s="1171"/>
      <c r="F41" s="1171"/>
      <c r="G41" s="1171"/>
      <c r="H41" s="1171"/>
      <c r="I41" s="1172"/>
      <c r="J41" s="1320" t="s">
        <v>2747</v>
      </c>
      <c r="K41" s="1321"/>
      <c r="L41" s="1321"/>
      <c r="M41" s="1321"/>
      <c r="N41" s="1321"/>
      <c r="O41" s="1321"/>
      <c r="P41" s="1321"/>
      <c r="Q41" s="1321"/>
      <c r="R41" s="1322"/>
      <c r="S41" s="236" t="s">
        <v>422</v>
      </c>
      <c r="T41" s="237"/>
      <c r="U41" s="238"/>
      <c r="V41" s="298" t="s">
        <v>2386</v>
      </c>
      <c r="W41" s="1224"/>
      <c r="X41" s="1225"/>
      <c r="Y41" s="1225"/>
      <c r="Z41" s="1225"/>
      <c r="AA41" s="1226"/>
      <c r="AB41" s="226"/>
      <c r="AC41" s="227"/>
      <c r="BD41" s="194"/>
      <c r="BE41" s="194"/>
      <c r="BF41" s="262"/>
      <c r="BG41" s="262"/>
      <c r="BH41" s="262"/>
      <c r="BI41" s="262"/>
      <c r="BJ41" s="262"/>
      <c r="BK41" s="262"/>
      <c r="BL41" s="262"/>
      <c r="BM41" s="262"/>
      <c r="BN41" s="262"/>
      <c r="BO41" s="262"/>
      <c r="BP41" s="262"/>
      <c r="BQ41" s="262"/>
      <c r="BR41" s="262"/>
      <c r="BS41" s="262"/>
      <c r="BT41" s="262"/>
      <c r="BU41" s="262"/>
      <c r="BV41" s="262"/>
      <c r="BW41" s="262"/>
      <c r="BX41" s="262"/>
      <c r="BY41" s="262"/>
      <c r="BZ41" s="262"/>
      <c r="CA41" s="262"/>
      <c r="CB41" s="262"/>
      <c r="CC41" s="262"/>
      <c r="CD41" s="262"/>
      <c r="CE41" s="262"/>
      <c r="CF41" s="262"/>
      <c r="CG41" s="262"/>
    </row>
    <row r="42" spans="1:85" s="222" customFormat="1" ht="24.75" customHeight="1" thickBot="1">
      <c r="A42" s="1338"/>
      <c r="B42" s="1330" t="s">
        <v>592</v>
      </c>
      <c r="C42" s="1331"/>
      <c r="D42" s="1331"/>
      <c r="E42" s="1331"/>
      <c r="F42" s="1331"/>
      <c r="G42" s="1331"/>
      <c r="H42" s="1331"/>
      <c r="I42" s="1332"/>
      <c r="J42" s="1333" t="s">
        <v>2614</v>
      </c>
      <c r="K42" s="1334"/>
      <c r="L42" s="1334"/>
      <c r="M42" s="1334"/>
      <c r="N42" s="1334"/>
      <c r="O42" s="1334"/>
      <c r="P42" s="1334"/>
      <c r="Q42" s="1334"/>
      <c r="R42" s="1334"/>
      <c r="S42" s="1334"/>
      <c r="T42" s="1334"/>
      <c r="U42" s="1335"/>
      <c r="V42" s="307" t="s">
        <v>2613</v>
      </c>
      <c r="W42" s="1340"/>
      <c r="X42" s="1341"/>
      <c r="Y42" s="1341"/>
      <c r="Z42" s="1341"/>
      <c r="AA42" s="1342"/>
      <c r="AB42" s="234"/>
      <c r="AC42" s="227"/>
      <c r="BD42" s="194"/>
      <c r="BE42" s="194"/>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row>
    <row r="43" spans="1:85" s="222" customFormat="1" ht="12" customHeight="1">
      <c r="A43" s="1338"/>
      <c r="B43" s="1167" t="s">
        <v>563</v>
      </c>
      <c r="C43" s="1168"/>
      <c r="D43" s="1168"/>
      <c r="E43" s="1168"/>
      <c r="F43" s="1168"/>
      <c r="G43" s="1168"/>
      <c r="H43" s="1168"/>
      <c r="I43" s="1169"/>
      <c r="J43" s="1248" t="s">
        <v>2621</v>
      </c>
      <c r="K43" s="1249"/>
      <c r="L43" s="1250"/>
      <c r="M43" s="1250"/>
      <c r="N43" s="1250"/>
      <c r="O43" s="1250"/>
      <c r="P43" s="1250"/>
      <c r="Q43" s="1250"/>
      <c r="R43" s="1250"/>
      <c r="S43" s="1250"/>
      <c r="T43" s="1250"/>
      <c r="U43" s="1251"/>
      <c r="V43" s="299" t="s">
        <v>432</v>
      </c>
      <c r="W43" s="1252"/>
      <c r="X43" s="1252"/>
      <c r="Y43" s="1252"/>
      <c r="Z43" s="1252"/>
      <c r="AA43" s="1253"/>
      <c r="AB43" s="234"/>
      <c r="AC43" s="227"/>
      <c r="BD43" s="194"/>
      <c r="BE43" s="194"/>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row>
    <row r="44" spans="1:85" s="222" customFormat="1" ht="12" customHeight="1">
      <c r="A44" s="1338"/>
      <c r="B44" s="1167"/>
      <c r="C44" s="1168"/>
      <c r="D44" s="1168"/>
      <c r="E44" s="1168"/>
      <c r="F44" s="1168"/>
      <c r="G44" s="1168"/>
      <c r="H44" s="1168"/>
      <c r="I44" s="1169"/>
      <c r="J44" s="1336" t="s">
        <v>2616</v>
      </c>
      <c r="K44" s="1328"/>
      <c r="L44" s="1328"/>
      <c r="M44" s="1328"/>
      <c r="N44" s="1328"/>
      <c r="O44" s="1328"/>
      <c r="P44" s="1328"/>
      <c r="Q44" s="1328"/>
      <c r="R44" s="1328"/>
      <c r="S44" s="1328"/>
      <c r="T44" s="1328"/>
      <c r="U44" s="1329"/>
      <c r="V44" s="299" t="s">
        <v>2615</v>
      </c>
      <c r="W44" s="1239"/>
      <c r="X44" s="1240"/>
      <c r="Y44" s="1240"/>
      <c r="Z44" s="1240"/>
      <c r="AA44" s="1241"/>
      <c r="AB44" s="234"/>
      <c r="AC44" s="227"/>
      <c r="BD44" s="194"/>
      <c r="BE44" s="194"/>
      <c r="BF44" s="262"/>
      <c r="BG44" s="262"/>
      <c r="BH44" s="262"/>
      <c r="BI44" s="262"/>
      <c r="BJ44" s="262"/>
      <c r="BK44" s="262"/>
      <c r="BL44" s="262"/>
      <c r="BM44" s="262"/>
      <c r="BN44" s="262"/>
      <c r="BO44" s="262"/>
      <c r="BP44" s="262"/>
      <c r="BQ44" s="262"/>
      <c r="BR44" s="262"/>
      <c r="BS44" s="262"/>
      <c r="BT44" s="262"/>
      <c r="BU44" s="262"/>
      <c r="BV44" s="262"/>
      <c r="BW44" s="262"/>
      <c r="BX44" s="262"/>
      <c r="BY44" s="262"/>
      <c r="BZ44" s="262"/>
      <c r="CA44" s="262"/>
      <c r="CB44" s="262"/>
      <c r="CC44" s="262"/>
      <c r="CD44" s="262"/>
      <c r="CE44" s="262"/>
      <c r="CF44" s="262"/>
      <c r="CG44" s="262"/>
    </row>
    <row r="45" spans="1:85" s="222" customFormat="1" ht="12" customHeight="1">
      <c r="A45" s="1338"/>
      <c r="B45" s="1167"/>
      <c r="C45" s="1168"/>
      <c r="D45" s="1168"/>
      <c r="E45" s="1168"/>
      <c r="F45" s="1168"/>
      <c r="G45" s="1168"/>
      <c r="H45" s="1168"/>
      <c r="I45" s="1169"/>
      <c r="J45" s="1336" t="s">
        <v>2091</v>
      </c>
      <c r="K45" s="1328"/>
      <c r="L45" s="1328"/>
      <c r="M45" s="1328"/>
      <c r="N45" s="1328"/>
      <c r="O45" s="1328"/>
      <c r="P45" s="1328"/>
      <c r="Q45" s="1328"/>
      <c r="R45" s="1328"/>
      <c r="S45" s="1328"/>
      <c r="T45" s="1328"/>
      <c r="U45" s="1329"/>
      <c r="V45" s="291" t="s">
        <v>2092</v>
      </c>
      <c r="W45" s="1162"/>
      <c r="X45" s="1162"/>
      <c r="Y45" s="1162"/>
      <c r="Z45" s="1162"/>
      <c r="AA45" s="1163"/>
      <c r="AB45" s="234"/>
      <c r="AC45" s="227"/>
      <c r="BD45" s="194"/>
      <c r="BE45" s="194"/>
      <c r="BF45" s="262"/>
      <c r="BG45" s="262"/>
      <c r="BH45" s="262"/>
      <c r="BI45" s="262"/>
      <c r="BJ45" s="262"/>
      <c r="BK45" s="262"/>
      <c r="BL45" s="262"/>
      <c r="BM45" s="262"/>
      <c r="BN45" s="262"/>
      <c r="BO45" s="262"/>
      <c r="BP45" s="262"/>
      <c r="BQ45" s="262"/>
      <c r="BR45" s="262"/>
      <c r="BS45" s="262"/>
      <c r="BT45" s="262"/>
      <c r="BU45" s="262"/>
      <c r="BV45" s="262"/>
      <c r="BW45" s="262"/>
      <c r="BX45" s="262"/>
      <c r="BY45" s="262"/>
      <c r="BZ45" s="262"/>
      <c r="CA45" s="262"/>
      <c r="CB45" s="262"/>
      <c r="CC45" s="262"/>
      <c r="CD45" s="262"/>
      <c r="CE45" s="262"/>
      <c r="CF45" s="262"/>
      <c r="CG45" s="262"/>
    </row>
    <row r="46" spans="1:85" s="222" customFormat="1" ht="12.75" customHeight="1">
      <c r="A46" s="1338"/>
      <c r="B46" s="1167"/>
      <c r="C46" s="1168"/>
      <c r="D46" s="1168"/>
      <c r="E46" s="1168"/>
      <c r="F46" s="1168"/>
      <c r="G46" s="1168"/>
      <c r="H46" s="1168"/>
      <c r="I46" s="1169"/>
      <c r="J46" s="1314" t="s">
        <v>2604</v>
      </c>
      <c r="K46" s="1315"/>
      <c r="L46" s="1315"/>
      <c r="M46" s="1315"/>
      <c r="N46" s="1315"/>
      <c r="O46" s="1315"/>
      <c r="P46" s="1316"/>
      <c r="Q46" s="642" t="s">
        <v>2619</v>
      </c>
      <c r="R46" s="338"/>
      <c r="S46" s="338"/>
      <c r="T46" s="338"/>
      <c r="U46" s="339"/>
      <c r="V46" s="291" t="s">
        <v>2617</v>
      </c>
      <c r="W46" s="1239"/>
      <c r="X46" s="1240"/>
      <c r="Y46" s="1240"/>
      <c r="Z46" s="1240"/>
      <c r="AA46" s="1241"/>
      <c r="AB46" s="234"/>
      <c r="AC46" s="227"/>
      <c r="BD46" s="194"/>
      <c r="BE46" s="194"/>
      <c r="BF46" s="262"/>
      <c r="BG46" s="262"/>
      <c r="BH46" s="262"/>
      <c r="BI46" s="262"/>
      <c r="BJ46" s="262"/>
      <c r="BK46" s="262"/>
      <c r="BL46" s="262"/>
      <c r="BM46" s="262"/>
      <c r="BN46" s="262"/>
      <c r="BO46" s="262"/>
      <c r="BP46" s="262"/>
      <c r="BQ46" s="262"/>
      <c r="BR46" s="262"/>
      <c r="BS46" s="262"/>
      <c r="BT46" s="262"/>
      <c r="BU46" s="262"/>
      <c r="BV46" s="262"/>
      <c r="BW46" s="262"/>
      <c r="BX46" s="262"/>
      <c r="BY46" s="262"/>
      <c r="BZ46" s="262"/>
      <c r="CA46" s="262"/>
      <c r="CB46" s="262"/>
      <c r="CC46" s="262"/>
      <c r="CD46" s="262"/>
      <c r="CE46" s="262"/>
      <c r="CF46" s="262"/>
      <c r="CG46" s="262"/>
    </row>
    <row r="47" spans="1:85" s="222" customFormat="1" ht="12" customHeight="1" thickBot="1">
      <c r="A47" s="1338"/>
      <c r="B47" s="1167"/>
      <c r="C47" s="1168"/>
      <c r="D47" s="1168"/>
      <c r="E47" s="1168"/>
      <c r="F47" s="1168"/>
      <c r="G47" s="1168"/>
      <c r="H47" s="1168"/>
      <c r="I47" s="1169"/>
      <c r="J47" s="1317"/>
      <c r="K47" s="1318"/>
      <c r="L47" s="1318"/>
      <c r="M47" s="1318"/>
      <c r="N47" s="1318"/>
      <c r="O47" s="1318"/>
      <c r="P47" s="1319"/>
      <c r="Q47" s="237" t="s">
        <v>2620</v>
      </c>
      <c r="R47" s="336"/>
      <c r="S47" s="336"/>
      <c r="T47" s="336"/>
      <c r="U47" s="337"/>
      <c r="V47" s="306" t="s">
        <v>2618</v>
      </c>
      <c r="W47" s="1284"/>
      <c r="X47" s="1285"/>
      <c r="Y47" s="1285"/>
      <c r="Z47" s="1285"/>
      <c r="AA47" s="1286"/>
      <c r="AB47" s="234"/>
      <c r="AC47" s="227"/>
      <c r="BD47" s="194"/>
      <c r="BE47" s="194"/>
      <c r="BF47" s="262"/>
      <c r="BG47" s="262"/>
      <c r="BH47" s="262"/>
      <c r="BI47" s="262"/>
      <c r="BJ47" s="262"/>
      <c r="BK47" s="262"/>
      <c r="BL47" s="262"/>
      <c r="BM47" s="262"/>
      <c r="BN47" s="262"/>
      <c r="BO47" s="262"/>
      <c r="BP47" s="262"/>
      <c r="BQ47" s="262"/>
      <c r="BR47" s="262"/>
      <c r="BS47" s="262"/>
      <c r="BT47" s="262"/>
      <c r="BU47" s="262"/>
      <c r="BV47" s="262"/>
      <c r="BW47" s="262"/>
      <c r="BX47" s="262"/>
      <c r="BY47" s="262"/>
      <c r="BZ47" s="262"/>
      <c r="CA47" s="262"/>
      <c r="CB47" s="262"/>
      <c r="CC47" s="262"/>
      <c r="CD47" s="262"/>
      <c r="CE47" s="262"/>
      <c r="CF47" s="262"/>
      <c r="CG47" s="262"/>
    </row>
    <row r="48" spans="1:85" s="222" customFormat="1" ht="12" customHeight="1">
      <c r="A48" s="1338"/>
      <c r="B48" s="1164" t="s">
        <v>564</v>
      </c>
      <c r="C48" s="1165"/>
      <c r="D48" s="1165"/>
      <c r="E48" s="1165"/>
      <c r="F48" s="1165"/>
      <c r="G48" s="1165"/>
      <c r="H48" s="1165"/>
      <c r="I48" s="1166"/>
      <c r="J48" s="1229" t="s">
        <v>2093</v>
      </c>
      <c r="K48" s="1230"/>
      <c r="L48" s="1231"/>
      <c r="M48" s="1231"/>
      <c r="N48" s="1231"/>
      <c r="O48" s="1231"/>
      <c r="P48" s="1231"/>
      <c r="Q48" s="1231"/>
      <c r="R48" s="1231"/>
      <c r="S48" s="1231"/>
      <c r="T48" s="1231"/>
      <c r="U48" s="1232"/>
      <c r="V48" s="300" t="s">
        <v>2195</v>
      </c>
      <c r="W48" s="1233"/>
      <c r="X48" s="1234"/>
      <c r="Y48" s="1234"/>
      <c r="Z48" s="1234"/>
      <c r="AA48" s="1235"/>
      <c r="AB48" s="226"/>
      <c r="AC48" s="227"/>
      <c r="BD48" s="194"/>
      <c r="BE48" s="194"/>
      <c r="BF48" s="262"/>
      <c r="BG48" s="262"/>
      <c r="BH48" s="262"/>
      <c r="BI48" s="262"/>
      <c r="BJ48" s="262"/>
      <c r="BK48" s="262"/>
      <c r="BL48" s="262"/>
      <c r="BM48" s="262"/>
      <c r="BN48" s="262"/>
      <c r="BO48" s="262"/>
      <c r="BP48" s="262"/>
      <c r="BQ48" s="262"/>
      <c r="BR48" s="262"/>
      <c r="BS48" s="262"/>
      <c r="BT48" s="262"/>
      <c r="BU48" s="262"/>
      <c r="BV48" s="262"/>
      <c r="BW48" s="262"/>
      <c r="BX48" s="262"/>
      <c r="BY48" s="262"/>
      <c r="BZ48" s="262"/>
      <c r="CA48" s="262"/>
      <c r="CB48" s="262"/>
      <c r="CC48" s="262"/>
      <c r="CD48" s="262"/>
      <c r="CE48" s="262"/>
      <c r="CF48" s="262"/>
      <c r="CG48" s="262"/>
    </row>
    <row r="49" spans="1:85" s="222" customFormat="1" ht="12" customHeight="1">
      <c r="A49" s="1338"/>
      <c r="B49" s="1167"/>
      <c r="C49" s="1168"/>
      <c r="D49" s="1168"/>
      <c r="E49" s="1168"/>
      <c r="F49" s="1168"/>
      <c r="G49" s="1168"/>
      <c r="H49" s="1168"/>
      <c r="I49" s="1169"/>
      <c r="J49" s="1267" t="s">
        <v>2387</v>
      </c>
      <c r="K49" s="1268"/>
      <c r="L49" s="1269"/>
      <c r="M49" s="1269"/>
      <c r="N49" s="1269"/>
      <c r="O49" s="1269"/>
      <c r="P49" s="1269"/>
      <c r="Q49" s="1269"/>
      <c r="R49" s="1269"/>
      <c r="S49" s="1269"/>
      <c r="T49" s="1269"/>
      <c r="U49" s="1270"/>
      <c r="V49" s="295" t="s">
        <v>2356</v>
      </c>
      <c r="W49" s="1239"/>
      <c r="X49" s="1240"/>
      <c r="Y49" s="1240"/>
      <c r="Z49" s="1240"/>
      <c r="AA49" s="1241"/>
      <c r="AB49" s="234"/>
      <c r="AC49" s="227"/>
      <c r="BD49" s="194"/>
      <c r="BE49" s="194"/>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row>
    <row r="50" spans="1:85" s="222" customFormat="1" ht="12" customHeight="1" thickBot="1">
      <c r="A50" s="1338"/>
      <c r="B50" s="1170"/>
      <c r="C50" s="1171"/>
      <c r="D50" s="1171"/>
      <c r="E50" s="1171"/>
      <c r="F50" s="1171"/>
      <c r="G50" s="1171"/>
      <c r="H50" s="1171"/>
      <c r="I50" s="1172"/>
      <c r="J50" s="1271" t="s">
        <v>2748</v>
      </c>
      <c r="K50" s="1272"/>
      <c r="L50" s="1273"/>
      <c r="M50" s="1273"/>
      <c r="N50" s="1273"/>
      <c r="O50" s="1273"/>
      <c r="P50" s="1273"/>
      <c r="Q50" s="1273"/>
      <c r="R50" s="1273"/>
      <c r="S50" s="1273"/>
      <c r="T50" s="1273"/>
      <c r="U50" s="1274"/>
      <c r="V50" s="301" t="s">
        <v>2196</v>
      </c>
      <c r="W50" s="1224"/>
      <c r="X50" s="1225"/>
      <c r="Y50" s="1225"/>
      <c r="Z50" s="1225"/>
      <c r="AA50" s="1226"/>
      <c r="AB50" s="234"/>
      <c r="AC50" s="227"/>
      <c r="BD50" s="194"/>
      <c r="BE50" s="194"/>
      <c r="BF50" s="262"/>
      <c r="BG50" s="262"/>
      <c r="BH50" s="262"/>
      <c r="BI50" s="262"/>
      <c r="BJ50" s="262"/>
      <c r="BK50" s="262"/>
      <c r="BL50" s="262"/>
      <c r="BM50" s="262"/>
      <c r="BN50" s="262"/>
      <c r="BO50" s="262"/>
      <c r="BP50" s="262"/>
      <c r="BQ50" s="262"/>
      <c r="BR50" s="262"/>
      <c r="BS50" s="262"/>
      <c r="BT50" s="262"/>
      <c r="BU50" s="262"/>
      <c r="BV50" s="262"/>
      <c r="BW50" s="262"/>
      <c r="BX50" s="262"/>
      <c r="BY50" s="262"/>
      <c r="BZ50" s="262"/>
      <c r="CA50" s="262"/>
      <c r="CB50" s="262"/>
      <c r="CC50" s="262"/>
      <c r="CD50" s="262"/>
      <c r="CE50" s="262"/>
      <c r="CF50" s="262"/>
      <c r="CG50" s="262"/>
    </row>
    <row r="51" spans="1:85" s="222" customFormat="1" ht="15" customHeight="1">
      <c r="A51" s="1338"/>
      <c r="B51" s="1167" t="s">
        <v>565</v>
      </c>
      <c r="C51" s="1168"/>
      <c r="D51" s="1168"/>
      <c r="E51" s="1168"/>
      <c r="F51" s="1168"/>
      <c r="G51" s="1168"/>
      <c r="H51" s="1168"/>
      <c r="I51" s="1169"/>
      <c r="J51" s="1263" t="s">
        <v>2388</v>
      </c>
      <c r="K51" s="1264"/>
      <c r="L51" s="644" t="s">
        <v>2626</v>
      </c>
      <c r="M51" s="645"/>
      <c r="N51" s="645"/>
      <c r="O51" s="645"/>
      <c r="P51" s="645"/>
      <c r="Q51" s="645"/>
      <c r="R51" s="646"/>
      <c r="S51" s="647"/>
      <c r="T51" s="647"/>
      <c r="U51" s="648"/>
      <c r="V51" s="649" t="s">
        <v>2622</v>
      </c>
      <c r="W51" s="1202"/>
      <c r="X51" s="1203"/>
      <c r="Y51" s="1203"/>
      <c r="Z51" s="1203"/>
      <c r="AA51" s="1204"/>
      <c r="AB51" s="234"/>
      <c r="AC51" s="227"/>
      <c r="BD51" s="194"/>
      <c r="BE51" s="194"/>
      <c r="BF51" s="262"/>
      <c r="BG51" s="262"/>
      <c r="BH51" s="262"/>
      <c r="BI51" s="262"/>
      <c r="BJ51" s="262"/>
      <c r="BK51" s="262"/>
      <c r="BL51" s="262"/>
      <c r="BM51" s="262"/>
      <c r="BN51" s="262"/>
      <c r="BO51" s="262"/>
      <c r="BP51" s="262"/>
      <c r="BQ51" s="262"/>
      <c r="BR51" s="262"/>
      <c r="BS51" s="262"/>
      <c r="BT51" s="262"/>
      <c r="BU51" s="262"/>
      <c r="BV51" s="262"/>
      <c r="BW51" s="262"/>
      <c r="BX51" s="262"/>
      <c r="BY51" s="262"/>
      <c r="BZ51" s="262"/>
      <c r="CA51" s="262"/>
      <c r="CB51" s="262"/>
      <c r="CC51" s="262"/>
      <c r="CD51" s="262"/>
      <c r="CE51" s="262"/>
      <c r="CF51" s="262"/>
      <c r="CG51" s="262"/>
    </row>
    <row r="52" spans="1:85" s="222" customFormat="1" ht="12" customHeight="1">
      <c r="A52" s="1338"/>
      <c r="B52" s="1167"/>
      <c r="C52" s="1168"/>
      <c r="D52" s="1168"/>
      <c r="E52" s="1168"/>
      <c r="F52" s="1168"/>
      <c r="G52" s="1168"/>
      <c r="H52" s="1168"/>
      <c r="I52" s="1169"/>
      <c r="J52" s="1263"/>
      <c r="K52" s="1264"/>
      <c r="L52" s="650" t="s">
        <v>2627</v>
      </c>
      <c r="M52" s="651"/>
      <c r="N52" s="651"/>
      <c r="O52" s="651"/>
      <c r="P52" s="651"/>
      <c r="Q52" s="651"/>
      <c r="R52" s="652"/>
      <c r="S52" s="653"/>
      <c r="T52" s="653"/>
      <c r="U52" s="654"/>
      <c r="V52" s="655" t="s">
        <v>2623</v>
      </c>
      <c r="W52" s="1239"/>
      <c r="X52" s="1240"/>
      <c r="Y52" s="1240"/>
      <c r="Z52" s="1240"/>
      <c r="AA52" s="1241"/>
      <c r="AB52" s="234"/>
      <c r="AC52" s="227"/>
      <c r="BD52" s="194"/>
      <c r="BE52" s="194"/>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262"/>
      <c r="CD52" s="262"/>
      <c r="CE52" s="262"/>
      <c r="CF52" s="262"/>
      <c r="CG52" s="262"/>
    </row>
    <row r="53" spans="1:85" s="222" customFormat="1" ht="12" customHeight="1">
      <c r="A53" s="1338"/>
      <c r="B53" s="1167"/>
      <c r="C53" s="1168"/>
      <c r="D53" s="1168"/>
      <c r="E53" s="1168"/>
      <c r="F53" s="1168"/>
      <c r="G53" s="1168"/>
      <c r="H53" s="1168"/>
      <c r="I53" s="1169"/>
      <c r="J53" s="1263"/>
      <c r="K53" s="1264"/>
      <c r="L53" s="650" t="s">
        <v>2628</v>
      </c>
      <c r="M53" s="651"/>
      <c r="N53" s="651"/>
      <c r="O53" s="651"/>
      <c r="P53" s="651"/>
      <c r="Q53" s="651"/>
      <c r="R53" s="652"/>
      <c r="S53" s="653"/>
      <c r="T53" s="653"/>
      <c r="U53" s="654"/>
      <c r="V53" s="655" t="s">
        <v>2624</v>
      </c>
      <c r="W53" s="1239"/>
      <c r="X53" s="1240"/>
      <c r="Y53" s="1240"/>
      <c r="Z53" s="1240"/>
      <c r="AA53" s="1241"/>
      <c r="AB53" s="226"/>
      <c r="AC53" s="227"/>
      <c r="BD53" s="194"/>
      <c r="BE53" s="194"/>
      <c r="BF53" s="262"/>
      <c r="BG53" s="262"/>
      <c r="BH53" s="262"/>
      <c r="BI53" s="262"/>
      <c r="BJ53" s="262"/>
      <c r="BK53" s="262"/>
      <c r="BL53" s="262"/>
      <c r="BM53" s="262"/>
      <c r="BN53" s="262"/>
      <c r="BO53" s="262"/>
      <c r="BP53" s="262"/>
      <c r="BQ53" s="262"/>
      <c r="BR53" s="262"/>
      <c r="BS53" s="262"/>
      <c r="BT53" s="262"/>
      <c r="BU53" s="262"/>
      <c r="BV53" s="262"/>
      <c r="BW53" s="262"/>
      <c r="BX53" s="262"/>
      <c r="BY53" s="262"/>
      <c r="BZ53" s="262"/>
      <c r="CA53" s="262"/>
      <c r="CB53" s="262"/>
      <c r="CC53" s="262"/>
      <c r="CD53" s="262"/>
      <c r="CE53" s="262"/>
      <c r="CF53" s="262"/>
      <c r="CG53" s="262"/>
    </row>
    <row r="54" spans="1:85" s="222" customFormat="1" ht="12" customHeight="1">
      <c r="A54" s="1338"/>
      <c r="B54" s="1167"/>
      <c r="C54" s="1168"/>
      <c r="D54" s="1168"/>
      <c r="E54" s="1168"/>
      <c r="F54" s="1168"/>
      <c r="G54" s="1168"/>
      <c r="H54" s="1168"/>
      <c r="I54" s="1169"/>
      <c r="J54" s="1265"/>
      <c r="K54" s="1266"/>
      <c r="L54" s="650" t="s">
        <v>2629</v>
      </c>
      <c r="M54" s="651"/>
      <c r="N54" s="651"/>
      <c r="O54" s="651"/>
      <c r="P54" s="651"/>
      <c r="Q54" s="651"/>
      <c r="R54" s="652"/>
      <c r="S54" s="653"/>
      <c r="T54" s="653"/>
      <c r="U54" s="654"/>
      <c r="V54" s="655" t="s">
        <v>2625</v>
      </c>
      <c r="W54" s="1239"/>
      <c r="X54" s="1240"/>
      <c r="Y54" s="1240"/>
      <c r="Z54" s="1240"/>
      <c r="AA54" s="1241"/>
      <c r="AB54" s="226"/>
      <c r="AC54" s="227"/>
      <c r="BD54" s="194"/>
      <c r="BE54" s="194"/>
      <c r="BF54" s="262"/>
      <c r="BG54" s="262"/>
      <c r="BH54" s="262"/>
      <c r="BI54" s="262"/>
      <c r="BJ54" s="262"/>
      <c r="BK54" s="262"/>
      <c r="BL54" s="262"/>
      <c r="BM54" s="262"/>
      <c r="BN54" s="262"/>
      <c r="BO54" s="262"/>
      <c r="BP54" s="262"/>
      <c r="BQ54" s="262"/>
      <c r="BR54" s="262"/>
      <c r="BS54" s="262"/>
      <c r="BT54" s="262"/>
      <c r="BU54" s="262"/>
      <c r="BV54" s="262"/>
      <c r="BW54" s="262"/>
      <c r="BX54" s="262"/>
      <c r="BY54" s="262"/>
      <c r="BZ54" s="262"/>
      <c r="CA54" s="262"/>
      <c r="CB54" s="262"/>
      <c r="CC54" s="262"/>
      <c r="CD54" s="262"/>
      <c r="CE54" s="262"/>
      <c r="CF54" s="262"/>
      <c r="CG54" s="262"/>
    </row>
    <row r="55" spans="1:85" s="222" customFormat="1" ht="12" customHeight="1">
      <c r="A55" s="1338"/>
      <c r="B55" s="1167"/>
      <c r="C55" s="1168"/>
      <c r="D55" s="1168"/>
      <c r="E55" s="1168"/>
      <c r="F55" s="1168"/>
      <c r="G55" s="1168"/>
      <c r="H55" s="1168"/>
      <c r="I55" s="1169"/>
      <c r="J55" s="1275" t="s">
        <v>2094</v>
      </c>
      <c r="K55" s="1276"/>
      <c r="L55" s="1276"/>
      <c r="M55" s="1276"/>
      <c r="N55" s="1276"/>
      <c r="O55" s="1276"/>
      <c r="P55" s="1276"/>
      <c r="Q55" s="1277"/>
      <c r="R55" s="239" t="s">
        <v>422</v>
      </c>
      <c r="S55" s="240"/>
      <c r="T55" s="240"/>
      <c r="U55" s="241"/>
      <c r="V55" s="302" t="s">
        <v>2095</v>
      </c>
      <c r="W55" s="1239"/>
      <c r="X55" s="1240"/>
      <c r="Y55" s="1240"/>
      <c r="Z55" s="1240"/>
      <c r="AA55" s="1241"/>
      <c r="AB55" s="226"/>
      <c r="AC55" s="227"/>
      <c r="BD55" s="194"/>
      <c r="BE55" s="194"/>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row>
    <row r="56" spans="1:85" s="222" customFormat="1" ht="12" customHeight="1">
      <c r="A56" s="1338"/>
      <c r="B56" s="1167"/>
      <c r="C56" s="1168"/>
      <c r="D56" s="1168"/>
      <c r="E56" s="1168"/>
      <c r="F56" s="1168"/>
      <c r="G56" s="1168"/>
      <c r="H56" s="1168"/>
      <c r="I56" s="1169"/>
      <c r="J56" s="1278"/>
      <c r="K56" s="1279"/>
      <c r="L56" s="1279"/>
      <c r="M56" s="1279"/>
      <c r="N56" s="1279"/>
      <c r="O56" s="1279"/>
      <c r="P56" s="1279"/>
      <c r="Q56" s="1280"/>
      <c r="R56" s="229" t="s">
        <v>424</v>
      </c>
      <c r="S56" s="240"/>
      <c r="T56" s="240"/>
      <c r="U56" s="241"/>
      <c r="V56" s="302" t="s">
        <v>2096</v>
      </c>
      <c r="W56" s="1239"/>
      <c r="X56" s="1240"/>
      <c r="Y56" s="1240"/>
      <c r="Z56" s="1240"/>
      <c r="AA56" s="1241"/>
      <c r="AB56" s="226"/>
      <c r="AC56" s="227"/>
      <c r="AD56" s="88"/>
      <c r="AE56" s="88"/>
      <c r="AF56" s="88"/>
      <c r="AG56" s="88"/>
      <c r="AH56" s="88"/>
      <c r="AI56" s="88"/>
      <c r="AJ56" s="88"/>
      <c r="AK56" s="88"/>
      <c r="AL56" s="88"/>
      <c r="AM56" s="88"/>
      <c r="AN56" s="88"/>
      <c r="AO56" s="88"/>
      <c r="AP56" s="88"/>
      <c r="AQ56" s="88"/>
      <c r="AR56" s="88"/>
      <c r="AS56" s="88"/>
      <c r="AT56" s="88"/>
      <c r="AU56" s="88"/>
      <c r="AV56" s="88"/>
      <c r="AW56" s="88"/>
      <c r="AX56" s="88"/>
      <c r="AY56" s="262"/>
      <c r="AZ56" s="262"/>
      <c r="BA56" s="262"/>
      <c r="BB56" s="262"/>
      <c r="BC56" s="262"/>
      <c r="BD56" s="194"/>
      <c r="BE56" s="194"/>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row>
    <row r="57" spans="1:59" s="222" customFormat="1" ht="12" customHeight="1" thickBot="1">
      <c r="A57" s="1338"/>
      <c r="B57" s="1170"/>
      <c r="C57" s="1171"/>
      <c r="D57" s="1171"/>
      <c r="E57" s="1171"/>
      <c r="F57" s="1171"/>
      <c r="G57" s="1171"/>
      <c r="H57" s="1171"/>
      <c r="I57" s="1172"/>
      <c r="J57" s="1281"/>
      <c r="K57" s="1282"/>
      <c r="L57" s="1282"/>
      <c r="M57" s="1282"/>
      <c r="N57" s="1282"/>
      <c r="O57" s="1282"/>
      <c r="P57" s="1282"/>
      <c r="Q57" s="1283"/>
      <c r="R57" s="229" t="s">
        <v>2099</v>
      </c>
      <c r="S57" s="240"/>
      <c r="T57" s="240"/>
      <c r="U57" s="241"/>
      <c r="V57" s="302" t="s">
        <v>2357</v>
      </c>
      <c r="W57" s="1284"/>
      <c r="X57" s="1285"/>
      <c r="Y57" s="1285"/>
      <c r="Z57" s="1285"/>
      <c r="AA57" s="1286"/>
      <c r="AB57" s="226"/>
      <c r="AC57" s="227"/>
      <c r="AD57" s="88"/>
      <c r="AE57" s="88"/>
      <c r="AF57" s="88"/>
      <c r="AG57" s="88"/>
      <c r="AH57" s="88"/>
      <c r="AI57" s="88"/>
      <c r="AJ57" s="88"/>
      <c r="AK57" s="88"/>
      <c r="AL57" s="88"/>
      <c r="AM57" s="88"/>
      <c r="AN57" s="88"/>
      <c r="AO57" s="88"/>
      <c r="AP57" s="88"/>
      <c r="AQ57" s="88"/>
      <c r="AR57" s="88"/>
      <c r="AS57" s="88"/>
      <c r="AT57" s="88"/>
      <c r="AU57" s="88"/>
      <c r="AV57" s="88"/>
      <c r="AW57" s="88"/>
      <c r="AX57" s="88"/>
      <c r="AY57" s="262"/>
      <c r="AZ57" s="262"/>
      <c r="BA57" s="262"/>
      <c r="BB57" s="262"/>
      <c r="BC57" s="262"/>
      <c r="BD57" s="194"/>
      <c r="BE57" s="194"/>
      <c r="BF57" s="194"/>
      <c r="BG57" s="194"/>
    </row>
    <row r="58" spans="1:59" s="222" customFormat="1" ht="12" customHeight="1">
      <c r="A58" s="1338"/>
      <c r="B58" s="1164" t="s">
        <v>566</v>
      </c>
      <c r="C58" s="1165"/>
      <c r="D58" s="1165"/>
      <c r="E58" s="1165"/>
      <c r="F58" s="1165"/>
      <c r="G58" s="1165"/>
      <c r="H58" s="1165"/>
      <c r="I58" s="1166"/>
      <c r="J58" s="223" t="s">
        <v>420</v>
      </c>
      <c r="K58" s="224"/>
      <c r="L58" s="224"/>
      <c r="M58" s="224"/>
      <c r="N58" s="224"/>
      <c r="O58" s="224"/>
      <c r="P58" s="224"/>
      <c r="Q58" s="224"/>
      <c r="R58" s="224"/>
      <c r="S58" s="224"/>
      <c r="T58" s="224"/>
      <c r="U58" s="225"/>
      <c r="V58" s="303" t="s">
        <v>433</v>
      </c>
      <c r="W58" s="1295"/>
      <c r="X58" s="1296"/>
      <c r="Y58" s="1296"/>
      <c r="Z58" s="1296"/>
      <c r="AA58" s="1297"/>
      <c r="AB58" s="226"/>
      <c r="AC58" s="227"/>
      <c r="AD58" s="262"/>
      <c r="AE58" s="262"/>
      <c r="AF58" s="262"/>
      <c r="AG58" s="262"/>
      <c r="AH58" s="262"/>
      <c r="AI58" s="262"/>
      <c r="AJ58" s="262"/>
      <c r="AK58" s="262"/>
      <c r="AL58" s="262"/>
      <c r="AM58" s="262"/>
      <c r="AN58" s="262"/>
      <c r="AO58" s="262"/>
      <c r="AP58" s="262"/>
      <c r="AQ58" s="262"/>
      <c r="AR58" s="262"/>
      <c r="AS58" s="262"/>
      <c r="AT58" s="262"/>
      <c r="AU58" s="262"/>
      <c r="AV58" s="262"/>
      <c r="AW58" s="262"/>
      <c r="AX58" s="262"/>
      <c r="AY58" s="262"/>
      <c r="AZ58" s="262"/>
      <c r="BA58" s="262"/>
      <c r="BB58" s="262"/>
      <c r="BC58" s="262"/>
      <c r="BD58" s="194"/>
      <c r="BE58" s="194"/>
      <c r="BF58" s="194"/>
      <c r="BG58" s="194"/>
    </row>
    <row r="59" spans="1:59" s="222" customFormat="1" ht="12" customHeight="1">
      <c r="A59" s="1338"/>
      <c r="B59" s="1167"/>
      <c r="C59" s="1168"/>
      <c r="D59" s="1168"/>
      <c r="E59" s="1168"/>
      <c r="F59" s="1168"/>
      <c r="G59" s="1168"/>
      <c r="H59" s="1168"/>
      <c r="I59" s="1169"/>
      <c r="J59" s="282" t="s">
        <v>2631</v>
      </c>
      <c r="K59" s="283"/>
      <c r="L59" s="283"/>
      <c r="M59" s="283"/>
      <c r="N59" s="283"/>
      <c r="O59" s="283"/>
      <c r="P59" s="283"/>
      <c r="Q59" s="283"/>
      <c r="R59" s="283"/>
      <c r="S59" s="283"/>
      <c r="T59" s="283"/>
      <c r="U59" s="284"/>
      <c r="V59" s="409" t="s">
        <v>2630</v>
      </c>
      <c r="W59" s="1161"/>
      <c r="X59" s="1162"/>
      <c r="Y59" s="1162"/>
      <c r="Z59" s="1162"/>
      <c r="AA59" s="1163"/>
      <c r="AB59" s="226"/>
      <c r="AC59" s="227"/>
      <c r="AD59" s="262"/>
      <c r="AE59" s="262"/>
      <c r="AF59" s="262"/>
      <c r="AG59" s="262"/>
      <c r="AH59" s="262"/>
      <c r="AI59" s="262"/>
      <c r="AJ59" s="262"/>
      <c r="AK59" s="262"/>
      <c r="AL59" s="262"/>
      <c r="AM59" s="262"/>
      <c r="AN59" s="262"/>
      <c r="AO59" s="262"/>
      <c r="AP59" s="262"/>
      <c r="AQ59" s="262"/>
      <c r="AR59" s="262"/>
      <c r="AS59" s="262"/>
      <c r="AT59" s="262"/>
      <c r="AU59" s="262"/>
      <c r="AV59" s="262"/>
      <c r="AW59" s="262"/>
      <c r="AX59" s="262"/>
      <c r="AY59" s="262"/>
      <c r="AZ59" s="262"/>
      <c r="BA59" s="262"/>
      <c r="BB59" s="262"/>
      <c r="BC59" s="262"/>
      <c r="BD59" s="194"/>
      <c r="BE59" s="194"/>
      <c r="BF59" s="194"/>
      <c r="BG59" s="194"/>
    </row>
    <row r="60" spans="1:59" s="222" customFormat="1" ht="12" customHeight="1" thickBot="1">
      <c r="A60" s="1338"/>
      <c r="B60" s="1170"/>
      <c r="C60" s="1171"/>
      <c r="D60" s="1171"/>
      <c r="E60" s="1171"/>
      <c r="F60" s="1171"/>
      <c r="G60" s="1171"/>
      <c r="H60" s="1171"/>
      <c r="I60" s="1172"/>
      <c r="J60" s="231" t="s">
        <v>421</v>
      </c>
      <c r="K60" s="232"/>
      <c r="L60" s="232"/>
      <c r="M60" s="232"/>
      <c r="N60" s="232"/>
      <c r="O60" s="232"/>
      <c r="P60" s="232"/>
      <c r="Q60" s="232"/>
      <c r="R60" s="232"/>
      <c r="S60" s="232"/>
      <c r="T60" s="232"/>
      <c r="U60" s="233"/>
      <c r="V60" s="304" t="s">
        <v>434</v>
      </c>
      <c r="W60" s="1298"/>
      <c r="X60" s="1299"/>
      <c r="Y60" s="1299"/>
      <c r="Z60" s="1299"/>
      <c r="AA60" s="1300"/>
      <c r="AB60" s="242"/>
      <c r="AD60" s="262"/>
      <c r="AE60" s="262"/>
      <c r="AF60" s="262"/>
      <c r="AG60" s="262"/>
      <c r="AH60" s="262"/>
      <c r="AI60" s="262"/>
      <c r="AJ60" s="262"/>
      <c r="AK60" s="262"/>
      <c r="AL60" s="262"/>
      <c r="AM60" s="262"/>
      <c r="AN60" s="262"/>
      <c r="AO60" s="262"/>
      <c r="AP60" s="262"/>
      <c r="AQ60" s="262"/>
      <c r="AR60" s="262"/>
      <c r="AS60" s="262"/>
      <c r="AT60" s="262"/>
      <c r="AU60" s="262"/>
      <c r="AV60" s="262"/>
      <c r="AW60" s="262"/>
      <c r="AX60" s="262"/>
      <c r="AY60" s="262"/>
      <c r="AZ60" s="262"/>
      <c r="BA60" s="262"/>
      <c r="BB60" s="262"/>
      <c r="BC60" s="262"/>
      <c r="BD60" s="194"/>
      <c r="BE60" s="194"/>
      <c r="BF60" s="194"/>
      <c r="BG60" s="194"/>
    </row>
    <row r="61" spans="1:59" s="222" customFormat="1" ht="12.75" customHeight="1">
      <c r="A61" s="1338"/>
      <c r="B61" s="1164" t="s">
        <v>561</v>
      </c>
      <c r="C61" s="1165"/>
      <c r="D61" s="1165"/>
      <c r="E61" s="1165"/>
      <c r="F61" s="1165"/>
      <c r="G61" s="1165"/>
      <c r="H61" s="1165"/>
      <c r="I61" s="1166"/>
      <c r="J61" s="224" t="s">
        <v>2097</v>
      </c>
      <c r="K61" s="224"/>
      <c r="L61" s="224"/>
      <c r="M61" s="224"/>
      <c r="N61" s="224"/>
      <c r="O61" s="224"/>
      <c r="P61" s="224"/>
      <c r="Q61" s="224"/>
      <c r="R61" s="224"/>
      <c r="S61" s="224"/>
      <c r="T61" s="224"/>
      <c r="U61" s="225"/>
      <c r="V61" s="299" t="s">
        <v>2098</v>
      </c>
      <c r="W61" s="1260"/>
      <c r="X61" s="1261"/>
      <c r="Y61" s="1261"/>
      <c r="Z61" s="1261"/>
      <c r="AA61" s="1262"/>
      <c r="AB61" s="191"/>
      <c r="AY61" s="194"/>
      <c r="AZ61" s="194"/>
      <c r="BA61" s="194"/>
      <c r="BB61" s="194"/>
      <c r="BC61" s="194"/>
      <c r="BD61" s="194"/>
      <c r="BE61" s="194"/>
      <c r="BF61" s="194"/>
      <c r="BG61" s="194"/>
    </row>
    <row r="62" spans="1:59" s="222" customFormat="1" ht="12.75" customHeight="1" thickBot="1">
      <c r="A62" s="1338"/>
      <c r="B62" s="1170"/>
      <c r="C62" s="1171"/>
      <c r="D62" s="1171"/>
      <c r="E62" s="1171"/>
      <c r="F62" s="1171"/>
      <c r="G62" s="1171"/>
      <c r="H62" s="1171"/>
      <c r="I62" s="1172"/>
      <c r="J62" s="232" t="s">
        <v>355</v>
      </c>
      <c r="K62" s="232"/>
      <c r="L62" s="232"/>
      <c r="M62" s="232"/>
      <c r="N62" s="232"/>
      <c r="O62" s="232"/>
      <c r="P62" s="232"/>
      <c r="Q62" s="232"/>
      <c r="R62" s="232"/>
      <c r="S62" s="232"/>
      <c r="T62" s="232"/>
      <c r="U62" s="233"/>
      <c r="V62" s="305" t="s">
        <v>354</v>
      </c>
      <c r="W62" s="1257"/>
      <c r="X62" s="1258"/>
      <c r="Y62" s="1258"/>
      <c r="Z62" s="1258"/>
      <c r="AA62" s="1259"/>
      <c r="AB62" s="191"/>
      <c r="AY62" s="194"/>
      <c r="AZ62" s="194"/>
      <c r="BA62" s="194"/>
      <c r="BB62" s="194"/>
      <c r="BC62" s="194"/>
      <c r="BD62" s="194"/>
      <c r="BE62" s="194"/>
      <c r="BF62" s="194"/>
      <c r="BG62" s="194"/>
    </row>
    <row r="63" spans="1:59" s="222" customFormat="1" ht="12.75" customHeight="1">
      <c r="A63" s="1338"/>
      <c r="B63" s="859" t="s">
        <v>567</v>
      </c>
      <c r="C63" s="1215" t="s">
        <v>42</v>
      </c>
      <c r="D63" s="1164" t="s">
        <v>422</v>
      </c>
      <c r="E63" s="1165"/>
      <c r="F63" s="1165"/>
      <c r="G63" s="1165"/>
      <c r="H63" s="1165"/>
      <c r="I63" s="1166"/>
      <c r="J63" s="224" t="s">
        <v>41</v>
      </c>
      <c r="K63" s="224"/>
      <c r="L63" s="224"/>
      <c r="M63" s="224"/>
      <c r="N63" s="224"/>
      <c r="O63" s="224"/>
      <c r="P63" s="224"/>
      <c r="Q63" s="224"/>
      <c r="R63" s="224"/>
      <c r="S63" s="224"/>
      <c r="T63" s="224"/>
      <c r="U63" s="225"/>
      <c r="V63" s="293" t="s">
        <v>435</v>
      </c>
      <c r="W63" s="1186"/>
      <c r="X63" s="1187"/>
      <c r="Y63" s="1187"/>
      <c r="Z63" s="1187"/>
      <c r="AA63" s="1188"/>
      <c r="AB63" s="191"/>
      <c r="AY63" s="194"/>
      <c r="AZ63" s="194"/>
      <c r="BA63" s="194"/>
      <c r="BB63" s="194"/>
      <c r="BC63" s="194"/>
      <c r="BD63" s="194"/>
      <c r="BE63" s="194"/>
      <c r="BF63" s="194"/>
      <c r="BG63" s="194"/>
    </row>
    <row r="64" spans="1:59" s="222" customFormat="1" ht="12.75" customHeight="1" thickBot="1">
      <c r="A64" s="1338"/>
      <c r="B64" s="860"/>
      <c r="C64" s="1216"/>
      <c r="D64" s="1170"/>
      <c r="E64" s="1171"/>
      <c r="F64" s="1171"/>
      <c r="G64" s="1171"/>
      <c r="H64" s="1171"/>
      <c r="I64" s="1172"/>
      <c r="J64" s="237" t="s">
        <v>208</v>
      </c>
      <c r="K64" s="237"/>
      <c r="L64" s="237"/>
      <c r="M64" s="237"/>
      <c r="N64" s="237"/>
      <c r="O64" s="237"/>
      <c r="P64" s="237"/>
      <c r="Q64" s="237"/>
      <c r="R64" s="237"/>
      <c r="S64" s="237"/>
      <c r="T64" s="237"/>
      <c r="U64" s="238"/>
      <c r="V64" s="305" t="s">
        <v>436</v>
      </c>
      <c r="W64" s="1245"/>
      <c r="X64" s="1246"/>
      <c r="Y64" s="1246"/>
      <c r="Z64" s="1246"/>
      <c r="AA64" s="1247"/>
      <c r="AB64" s="191"/>
      <c r="AY64" s="194"/>
      <c r="AZ64" s="194"/>
      <c r="BA64" s="194"/>
      <c r="BB64" s="194"/>
      <c r="BC64" s="194"/>
      <c r="BD64" s="194"/>
      <c r="BE64" s="194"/>
      <c r="BF64" s="194"/>
      <c r="BG64" s="194"/>
    </row>
    <row r="65" spans="1:59" s="222" customFormat="1" ht="12.75" customHeight="1">
      <c r="A65" s="1338"/>
      <c r="B65" s="860"/>
      <c r="C65" s="1216"/>
      <c r="D65" s="1164" t="s">
        <v>424</v>
      </c>
      <c r="E65" s="1165"/>
      <c r="F65" s="1165"/>
      <c r="G65" s="1165"/>
      <c r="H65" s="1165"/>
      <c r="I65" s="1166"/>
      <c r="J65" s="224" t="s">
        <v>41</v>
      </c>
      <c r="K65" s="224"/>
      <c r="L65" s="224"/>
      <c r="M65" s="224"/>
      <c r="N65" s="224"/>
      <c r="O65" s="224"/>
      <c r="P65" s="224"/>
      <c r="Q65" s="224"/>
      <c r="R65" s="224"/>
      <c r="S65" s="224"/>
      <c r="T65" s="224"/>
      <c r="U65" s="225"/>
      <c r="V65" s="293" t="s">
        <v>439</v>
      </c>
      <c r="W65" s="1186"/>
      <c r="X65" s="1187"/>
      <c r="Y65" s="1187"/>
      <c r="Z65" s="1187"/>
      <c r="AA65" s="1188"/>
      <c r="AB65" s="191"/>
      <c r="AY65" s="194"/>
      <c r="AZ65" s="194"/>
      <c r="BA65" s="194"/>
      <c r="BB65" s="194"/>
      <c r="BC65" s="194"/>
      <c r="BD65" s="194"/>
      <c r="BE65" s="194"/>
      <c r="BF65" s="194"/>
      <c r="BG65" s="194"/>
    </row>
    <row r="66" spans="1:59" s="222" customFormat="1" ht="12.75" customHeight="1" thickBot="1">
      <c r="A66" s="1338"/>
      <c r="B66" s="860"/>
      <c r="C66" s="1216"/>
      <c r="D66" s="1170"/>
      <c r="E66" s="1171"/>
      <c r="F66" s="1171"/>
      <c r="G66" s="1171"/>
      <c r="H66" s="1171"/>
      <c r="I66" s="1172"/>
      <c r="J66" s="237" t="s">
        <v>208</v>
      </c>
      <c r="K66" s="237"/>
      <c r="L66" s="237"/>
      <c r="M66" s="237"/>
      <c r="N66" s="237"/>
      <c r="O66" s="237"/>
      <c r="P66" s="237"/>
      <c r="Q66" s="237"/>
      <c r="R66" s="237"/>
      <c r="S66" s="237"/>
      <c r="T66" s="237"/>
      <c r="U66" s="238"/>
      <c r="V66" s="306" t="s">
        <v>440</v>
      </c>
      <c r="W66" s="1177"/>
      <c r="X66" s="1178"/>
      <c r="Y66" s="1178"/>
      <c r="Z66" s="1178"/>
      <c r="AA66" s="1179"/>
      <c r="AB66" s="191"/>
      <c r="AY66" s="194"/>
      <c r="AZ66" s="194"/>
      <c r="BA66" s="194"/>
      <c r="BB66" s="194"/>
      <c r="BC66" s="194"/>
      <c r="BD66" s="194"/>
      <c r="BE66" s="194"/>
      <c r="BF66" s="194"/>
      <c r="BG66" s="194"/>
    </row>
    <row r="67" spans="1:59" s="222" customFormat="1" ht="12.75" customHeight="1">
      <c r="A67" s="1338"/>
      <c r="B67" s="860"/>
      <c r="C67" s="1216"/>
      <c r="D67" s="1164" t="s">
        <v>2099</v>
      </c>
      <c r="E67" s="1165"/>
      <c r="F67" s="1165"/>
      <c r="G67" s="1165"/>
      <c r="H67" s="1165"/>
      <c r="I67" s="1166"/>
      <c r="J67" s="224" t="s">
        <v>41</v>
      </c>
      <c r="K67" s="224"/>
      <c r="L67" s="224"/>
      <c r="M67" s="224"/>
      <c r="N67" s="224"/>
      <c r="O67" s="224"/>
      <c r="P67" s="224"/>
      <c r="Q67" s="224"/>
      <c r="R67" s="224"/>
      <c r="S67" s="224"/>
      <c r="T67" s="224"/>
      <c r="U67" s="224"/>
      <c r="V67" s="293" t="s">
        <v>2100</v>
      </c>
      <c r="W67" s="1186"/>
      <c r="X67" s="1187"/>
      <c r="Y67" s="1187"/>
      <c r="Z67" s="1187"/>
      <c r="AA67" s="1188"/>
      <c r="AB67" s="191"/>
      <c r="AY67" s="194"/>
      <c r="AZ67" s="194"/>
      <c r="BA67" s="194"/>
      <c r="BB67" s="194"/>
      <c r="BC67" s="194"/>
      <c r="BD67" s="194"/>
      <c r="BE67" s="194"/>
      <c r="BF67" s="194"/>
      <c r="BG67" s="194"/>
    </row>
    <row r="68" spans="1:29" ht="12.75" customHeight="1" thickBot="1">
      <c r="A68" s="1338"/>
      <c r="B68" s="860"/>
      <c r="C68" s="1216"/>
      <c r="D68" s="1170"/>
      <c r="E68" s="1171"/>
      <c r="F68" s="1171"/>
      <c r="G68" s="1171"/>
      <c r="H68" s="1171"/>
      <c r="I68" s="1172"/>
      <c r="J68" s="237" t="s">
        <v>208</v>
      </c>
      <c r="K68" s="237"/>
      <c r="L68" s="237"/>
      <c r="M68" s="237"/>
      <c r="N68" s="237"/>
      <c r="O68" s="237"/>
      <c r="P68" s="237"/>
      <c r="Q68" s="237"/>
      <c r="R68" s="237"/>
      <c r="S68" s="237"/>
      <c r="T68" s="237"/>
      <c r="U68" s="237"/>
      <c r="V68" s="306" t="s">
        <v>2101</v>
      </c>
      <c r="W68" s="1177"/>
      <c r="X68" s="1178"/>
      <c r="Y68" s="1178"/>
      <c r="Z68" s="1178"/>
      <c r="AA68" s="1179"/>
      <c r="AB68" s="191"/>
      <c r="AC68" s="222"/>
    </row>
    <row r="69" spans="1:29" ht="12.75" customHeight="1">
      <c r="A69" s="1338"/>
      <c r="B69" s="860"/>
      <c r="C69" s="1216"/>
      <c r="D69" s="1164" t="s">
        <v>425</v>
      </c>
      <c r="E69" s="1165"/>
      <c r="F69" s="1165"/>
      <c r="G69" s="1165"/>
      <c r="H69" s="1165"/>
      <c r="I69" s="1166"/>
      <c r="J69" s="224" t="s">
        <v>41</v>
      </c>
      <c r="K69" s="224"/>
      <c r="L69" s="224"/>
      <c r="M69" s="224"/>
      <c r="N69" s="224"/>
      <c r="O69" s="224"/>
      <c r="P69" s="224"/>
      <c r="Q69" s="224"/>
      <c r="R69" s="224"/>
      <c r="S69" s="224"/>
      <c r="T69" s="224"/>
      <c r="U69" s="224"/>
      <c r="V69" s="293" t="s">
        <v>443</v>
      </c>
      <c r="W69" s="1186"/>
      <c r="X69" s="1187"/>
      <c r="Y69" s="1187"/>
      <c r="Z69" s="1187"/>
      <c r="AA69" s="1188"/>
      <c r="AB69" s="191"/>
      <c r="AC69" s="222"/>
    </row>
    <row r="70" spans="1:28" ht="12.75" customHeight="1" thickBot="1">
      <c r="A70" s="1338"/>
      <c r="B70" s="860"/>
      <c r="C70" s="1217"/>
      <c r="D70" s="1170"/>
      <c r="E70" s="1171"/>
      <c r="F70" s="1171"/>
      <c r="G70" s="1171"/>
      <c r="H70" s="1171"/>
      <c r="I70" s="1172"/>
      <c r="J70" s="237" t="s">
        <v>208</v>
      </c>
      <c r="K70" s="237"/>
      <c r="L70" s="237"/>
      <c r="M70" s="237"/>
      <c r="N70" s="237"/>
      <c r="O70" s="237"/>
      <c r="P70" s="237"/>
      <c r="Q70" s="237"/>
      <c r="R70" s="237"/>
      <c r="S70" s="237"/>
      <c r="T70" s="237"/>
      <c r="U70" s="237"/>
      <c r="V70" s="306" t="s">
        <v>444</v>
      </c>
      <c r="W70" s="1177"/>
      <c r="X70" s="1178"/>
      <c r="Y70" s="1178"/>
      <c r="Z70" s="1178"/>
      <c r="AA70" s="1179"/>
      <c r="AB70" s="244"/>
    </row>
    <row r="71" spans="1:28" ht="12.75" customHeight="1">
      <c r="A71" s="1338"/>
      <c r="B71" s="860"/>
      <c r="C71" s="1215" t="s">
        <v>422</v>
      </c>
      <c r="D71" s="1164" t="s">
        <v>423</v>
      </c>
      <c r="E71" s="1165"/>
      <c r="F71" s="1165"/>
      <c r="G71" s="1165"/>
      <c r="H71" s="1165"/>
      <c r="I71" s="1166"/>
      <c r="J71" s="224" t="s">
        <v>789</v>
      </c>
      <c r="K71" s="224"/>
      <c r="L71" s="224"/>
      <c r="M71" s="224"/>
      <c r="N71" s="224"/>
      <c r="O71" s="224"/>
      <c r="P71" s="224"/>
      <c r="Q71" s="224"/>
      <c r="R71" s="224"/>
      <c r="S71" s="224"/>
      <c r="T71" s="224"/>
      <c r="U71" s="225"/>
      <c r="V71" s="293" t="s">
        <v>2102</v>
      </c>
      <c r="W71" s="1186"/>
      <c r="X71" s="1187"/>
      <c r="Y71" s="1187"/>
      <c r="Z71" s="1187"/>
      <c r="AA71" s="1188"/>
      <c r="AB71" s="244"/>
    </row>
    <row r="72" spans="1:28" ht="12.75" customHeight="1">
      <c r="A72" s="1338"/>
      <c r="B72" s="860"/>
      <c r="C72" s="1216"/>
      <c r="D72" s="1167"/>
      <c r="E72" s="1168"/>
      <c r="F72" s="1168"/>
      <c r="G72" s="1168"/>
      <c r="H72" s="1168"/>
      <c r="I72" s="1169"/>
      <c r="J72" s="229" t="s">
        <v>2633</v>
      </c>
      <c r="K72" s="283"/>
      <c r="L72" s="283"/>
      <c r="M72" s="283"/>
      <c r="N72" s="283"/>
      <c r="O72" s="283"/>
      <c r="P72" s="283"/>
      <c r="Q72" s="283"/>
      <c r="R72" s="283"/>
      <c r="S72" s="283"/>
      <c r="T72" s="283"/>
      <c r="U72" s="284"/>
      <c r="V72" s="643" t="s">
        <v>2632</v>
      </c>
      <c r="W72" s="1205"/>
      <c r="X72" s="1206"/>
      <c r="Y72" s="1206"/>
      <c r="Z72" s="1206"/>
      <c r="AA72" s="1207"/>
      <c r="AB72" s="244"/>
    </row>
    <row r="73" spans="1:28" ht="12.75" customHeight="1">
      <c r="A73" s="1338"/>
      <c r="B73" s="860"/>
      <c r="C73" s="1216"/>
      <c r="D73" s="1167"/>
      <c r="E73" s="1168"/>
      <c r="F73" s="1168"/>
      <c r="G73" s="1168"/>
      <c r="H73" s="1168"/>
      <c r="I73" s="1169"/>
      <c r="J73" s="229" t="s">
        <v>2635</v>
      </c>
      <c r="K73" s="229"/>
      <c r="L73" s="229"/>
      <c r="M73" s="229"/>
      <c r="N73" s="229"/>
      <c r="O73" s="229"/>
      <c r="P73" s="229"/>
      <c r="Q73" s="229"/>
      <c r="R73" s="229"/>
      <c r="S73" s="229"/>
      <c r="T73" s="229"/>
      <c r="U73" s="230"/>
      <c r="V73" s="643" t="s">
        <v>2634</v>
      </c>
      <c r="W73" s="1205"/>
      <c r="X73" s="1206"/>
      <c r="Y73" s="1206"/>
      <c r="Z73" s="1206"/>
      <c r="AA73" s="1207"/>
      <c r="AB73" s="244"/>
    </row>
    <row r="74" spans="1:28" ht="12.75" customHeight="1" thickBot="1">
      <c r="A74" s="1338"/>
      <c r="B74" s="860"/>
      <c r="C74" s="1216"/>
      <c r="D74" s="1170"/>
      <c r="E74" s="1171"/>
      <c r="F74" s="1171"/>
      <c r="G74" s="1171"/>
      <c r="H74" s="1171"/>
      <c r="I74" s="1172"/>
      <c r="J74" s="237" t="s">
        <v>5</v>
      </c>
      <c r="K74" s="237"/>
      <c r="L74" s="237"/>
      <c r="M74" s="237"/>
      <c r="N74" s="237"/>
      <c r="O74" s="237"/>
      <c r="P74" s="237"/>
      <c r="Q74" s="237"/>
      <c r="R74" s="237"/>
      <c r="S74" s="237"/>
      <c r="T74" s="237"/>
      <c r="U74" s="238"/>
      <c r="V74" s="306" t="s">
        <v>437</v>
      </c>
      <c r="W74" s="1177"/>
      <c r="X74" s="1178"/>
      <c r="Y74" s="1178"/>
      <c r="Z74" s="1178"/>
      <c r="AA74" s="1179"/>
      <c r="AB74" s="191"/>
    </row>
    <row r="75" spans="1:28" ht="12.75" customHeight="1">
      <c r="A75" s="1338"/>
      <c r="B75" s="860"/>
      <c r="C75" s="1216"/>
      <c r="D75" s="1164" t="s">
        <v>6</v>
      </c>
      <c r="E75" s="1165"/>
      <c r="F75" s="1165"/>
      <c r="G75" s="1165"/>
      <c r="H75" s="1165"/>
      <c r="I75" s="1166"/>
      <c r="J75" s="224" t="s">
        <v>789</v>
      </c>
      <c r="K75" s="224"/>
      <c r="L75" s="265"/>
      <c r="M75" s="224"/>
      <c r="N75" s="224"/>
      <c r="O75" s="224"/>
      <c r="P75" s="224"/>
      <c r="Q75" s="224"/>
      <c r="R75" s="224"/>
      <c r="S75" s="224"/>
      <c r="T75" s="224"/>
      <c r="U75" s="225"/>
      <c r="V75" s="293" t="s">
        <v>2103</v>
      </c>
      <c r="W75" s="1186"/>
      <c r="X75" s="1187"/>
      <c r="Y75" s="1187"/>
      <c r="Z75" s="1187"/>
      <c r="AA75" s="1188"/>
      <c r="AB75" s="191"/>
    </row>
    <row r="76" spans="1:28" ht="12.75" customHeight="1">
      <c r="A76" s="1338"/>
      <c r="B76" s="860"/>
      <c r="C76" s="1216"/>
      <c r="D76" s="1167"/>
      <c r="E76" s="1168"/>
      <c r="F76" s="1168"/>
      <c r="G76" s="1168"/>
      <c r="H76" s="1168"/>
      <c r="I76" s="1169"/>
      <c r="J76" s="229" t="s">
        <v>2633</v>
      </c>
      <c r="K76" s="283"/>
      <c r="L76" s="656"/>
      <c r="M76" s="283"/>
      <c r="N76" s="283"/>
      <c r="O76" s="283"/>
      <c r="P76" s="283"/>
      <c r="Q76" s="283"/>
      <c r="R76" s="283"/>
      <c r="S76" s="283"/>
      <c r="T76" s="283"/>
      <c r="U76" s="284"/>
      <c r="V76" s="643" t="s">
        <v>2636</v>
      </c>
      <c r="W76" s="1205"/>
      <c r="X76" s="1206"/>
      <c r="Y76" s="1206"/>
      <c r="Z76" s="1206"/>
      <c r="AA76" s="1207"/>
      <c r="AB76" s="191"/>
    </row>
    <row r="77" spans="1:28" ht="12.75" customHeight="1">
      <c r="A77" s="1338"/>
      <c r="B77" s="860"/>
      <c r="C77" s="1216"/>
      <c r="D77" s="1167"/>
      <c r="E77" s="1168"/>
      <c r="F77" s="1168"/>
      <c r="G77" s="1168"/>
      <c r="H77" s="1168"/>
      <c r="I77" s="1169"/>
      <c r="J77" s="229" t="s">
        <v>2635</v>
      </c>
      <c r="K77" s="229"/>
      <c r="L77" s="657"/>
      <c r="M77" s="229"/>
      <c r="N77" s="229"/>
      <c r="O77" s="229"/>
      <c r="P77" s="229"/>
      <c r="Q77" s="229"/>
      <c r="R77" s="229"/>
      <c r="S77" s="229"/>
      <c r="T77" s="229"/>
      <c r="U77" s="230"/>
      <c r="V77" s="643" t="s">
        <v>2637</v>
      </c>
      <c r="W77" s="1205"/>
      <c r="X77" s="1206"/>
      <c r="Y77" s="1206"/>
      <c r="Z77" s="1206"/>
      <c r="AA77" s="1207"/>
      <c r="AB77" s="191"/>
    </row>
    <row r="78" spans="1:50" ht="12.75" customHeight="1" thickBot="1">
      <c r="A78" s="1338"/>
      <c r="B78" s="860"/>
      <c r="C78" s="1217"/>
      <c r="D78" s="1170"/>
      <c r="E78" s="1171"/>
      <c r="F78" s="1171"/>
      <c r="G78" s="1171"/>
      <c r="H78" s="1171"/>
      <c r="I78" s="1172"/>
      <c r="J78" s="237" t="s">
        <v>5</v>
      </c>
      <c r="K78" s="237"/>
      <c r="L78" s="266"/>
      <c r="M78" s="237"/>
      <c r="N78" s="237"/>
      <c r="O78" s="237"/>
      <c r="P78" s="237"/>
      <c r="Q78" s="237"/>
      <c r="R78" s="237"/>
      <c r="S78" s="237"/>
      <c r="T78" s="237"/>
      <c r="U78" s="237"/>
      <c r="V78" s="306" t="s">
        <v>438</v>
      </c>
      <c r="W78" s="1177"/>
      <c r="X78" s="1178"/>
      <c r="Y78" s="1178"/>
      <c r="Z78" s="1178"/>
      <c r="AA78" s="1179"/>
      <c r="AB78" s="191"/>
      <c r="AD78" s="245"/>
      <c r="AE78" s="246"/>
      <c r="AF78" s="191"/>
      <c r="AG78" s="191"/>
      <c r="AH78" s="191"/>
      <c r="AI78" s="191"/>
      <c r="AJ78" s="191"/>
      <c r="AK78" s="191"/>
      <c r="AL78" s="191"/>
      <c r="AM78" s="191"/>
      <c r="AN78" s="191"/>
      <c r="AO78" s="191"/>
      <c r="AP78" s="191"/>
      <c r="AQ78" s="191"/>
      <c r="AR78" s="191"/>
      <c r="AS78" s="191"/>
      <c r="AT78" s="191"/>
      <c r="AU78" s="191"/>
      <c r="AV78" s="191"/>
      <c r="AW78" s="191"/>
      <c r="AX78" s="191"/>
    </row>
    <row r="79" spans="1:50" ht="12.75" customHeight="1">
      <c r="A79" s="1338"/>
      <c r="B79" s="860"/>
      <c r="C79" s="1215" t="s">
        <v>424</v>
      </c>
      <c r="D79" s="1164" t="s">
        <v>423</v>
      </c>
      <c r="E79" s="1165"/>
      <c r="F79" s="1165"/>
      <c r="G79" s="1165"/>
      <c r="H79" s="1165"/>
      <c r="I79" s="1166"/>
      <c r="J79" s="224" t="s">
        <v>789</v>
      </c>
      <c r="K79" s="224"/>
      <c r="L79" s="224"/>
      <c r="M79" s="224"/>
      <c r="N79" s="224"/>
      <c r="O79" s="224"/>
      <c r="P79" s="224"/>
      <c r="Q79" s="224"/>
      <c r="R79" s="224"/>
      <c r="S79" s="224"/>
      <c r="T79" s="224"/>
      <c r="U79" s="225"/>
      <c r="V79" s="293" t="s">
        <v>2104</v>
      </c>
      <c r="W79" s="1186"/>
      <c r="X79" s="1187"/>
      <c r="Y79" s="1187"/>
      <c r="Z79" s="1187"/>
      <c r="AA79" s="1188"/>
      <c r="AB79" s="191"/>
      <c r="AD79" s="191"/>
      <c r="AE79" s="246"/>
      <c r="AF79" s="191"/>
      <c r="AG79" s="191"/>
      <c r="AH79" s="191"/>
      <c r="AI79" s="191"/>
      <c r="AJ79" s="191"/>
      <c r="AK79" s="191"/>
      <c r="AL79" s="191"/>
      <c r="AM79" s="191"/>
      <c r="AN79" s="191"/>
      <c r="AO79" s="191"/>
      <c r="AP79" s="191"/>
      <c r="AQ79" s="191"/>
      <c r="AR79" s="191"/>
      <c r="AS79" s="191"/>
      <c r="AT79" s="191"/>
      <c r="AU79" s="191"/>
      <c r="AV79" s="191"/>
      <c r="AW79" s="191"/>
      <c r="AX79" s="191"/>
    </row>
    <row r="80" spans="1:50" ht="12.75" customHeight="1">
      <c r="A80" s="1338"/>
      <c r="B80" s="860"/>
      <c r="C80" s="1216"/>
      <c r="D80" s="1167"/>
      <c r="E80" s="1168"/>
      <c r="F80" s="1168"/>
      <c r="G80" s="1168"/>
      <c r="H80" s="1168"/>
      <c r="I80" s="1169"/>
      <c r="J80" s="229" t="s">
        <v>2633</v>
      </c>
      <c r="K80" s="283"/>
      <c r="L80" s="283"/>
      <c r="M80" s="283"/>
      <c r="N80" s="283"/>
      <c r="O80" s="283"/>
      <c r="P80" s="283"/>
      <c r="Q80" s="283"/>
      <c r="R80" s="283"/>
      <c r="S80" s="283"/>
      <c r="T80" s="283"/>
      <c r="U80" s="284"/>
      <c r="V80" s="643" t="s">
        <v>2638</v>
      </c>
      <c r="W80" s="1205"/>
      <c r="X80" s="1206"/>
      <c r="Y80" s="1206"/>
      <c r="Z80" s="1206"/>
      <c r="AA80" s="1207"/>
      <c r="AB80" s="191"/>
      <c r="AD80" s="191"/>
      <c r="AE80" s="246"/>
      <c r="AF80" s="191"/>
      <c r="AG80" s="191"/>
      <c r="AH80" s="191"/>
      <c r="AI80" s="191"/>
      <c r="AJ80" s="191"/>
      <c r="AK80" s="191"/>
      <c r="AL80" s="191"/>
      <c r="AM80" s="191"/>
      <c r="AN80" s="191"/>
      <c r="AO80" s="191"/>
      <c r="AP80" s="191"/>
      <c r="AQ80" s="191"/>
      <c r="AR80" s="191"/>
      <c r="AS80" s="191"/>
      <c r="AT80" s="191"/>
      <c r="AU80" s="191"/>
      <c r="AV80" s="191"/>
      <c r="AW80" s="191"/>
      <c r="AX80" s="191"/>
    </row>
    <row r="81" spans="1:50" ht="12.75" customHeight="1">
      <c r="A81" s="1338"/>
      <c r="B81" s="860"/>
      <c r="C81" s="1216"/>
      <c r="D81" s="1167"/>
      <c r="E81" s="1168"/>
      <c r="F81" s="1168"/>
      <c r="G81" s="1168"/>
      <c r="H81" s="1168"/>
      <c r="I81" s="1169"/>
      <c r="J81" s="229" t="s">
        <v>2635</v>
      </c>
      <c r="K81" s="229"/>
      <c r="L81" s="229"/>
      <c r="M81" s="229"/>
      <c r="N81" s="229"/>
      <c r="O81" s="229"/>
      <c r="P81" s="229"/>
      <c r="Q81" s="229"/>
      <c r="R81" s="229"/>
      <c r="S81" s="229"/>
      <c r="T81" s="229"/>
      <c r="U81" s="230"/>
      <c r="V81" s="643" t="s">
        <v>2639</v>
      </c>
      <c r="W81" s="1205"/>
      <c r="X81" s="1206"/>
      <c r="Y81" s="1206"/>
      <c r="Z81" s="1206"/>
      <c r="AA81" s="1207"/>
      <c r="AB81" s="191"/>
      <c r="AC81" s="290"/>
      <c r="AD81" s="191"/>
      <c r="AE81" s="246"/>
      <c r="AF81" s="191"/>
      <c r="AG81" s="191"/>
      <c r="AH81" s="191"/>
      <c r="AI81" s="191"/>
      <c r="AJ81" s="191"/>
      <c r="AK81" s="191"/>
      <c r="AL81" s="191"/>
      <c r="AM81" s="191"/>
      <c r="AN81" s="191"/>
      <c r="AO81" s="191"/>
      <c r="AP81" s="191"/>
      <c r="AQ81" s="191"/>
      <c r="AR81" s="191"/>
      <c r="AS81" s="191"/>
      <c r="AT81" s="191"/>
      <c r="AU81" s="191"/>
      <c r="AV81" s="191"/>
      <c r="AW81" s="191"/>
      <c r="AX81" s="191"/>
    </row>
    <row r="82" spans="1:50" ht="12.75" customHeight="1" thickBot="1">
      <c r="A82" s="1338"/>
      <c r="B82" s="860"/>
      <c r="C82" s="1216"/>
      <c r="D82" s="1170"/>
      <c r="E82" s="1171"/>
      <c r="F82" s="1171"/>
      <c r="G82" s="1171"/>
      <c r="H82" s="1171"/>
      <c r="I82" s="1172"/>
      <c r="J82" s="237" t="s">
        <v>5</v>
      </c>
      <c r="K82" s="237"/>
      <c r="L82" s="237"/>
      <c r="M82" s="237"/>
      <c r="N82" s="237"/>
      <c r="O82" s="237"/>
      <c r="P82" s="237"/>
      <c r="Q82" s="237"/>
      <c r="R82" s="237"/>
      <c r="S82" s="237"/>
      <c r="T82" s="237"/>
      <c r="U82" s="238"/>
      <c r="V82" s="306" t="s">
        <v>441</v>
      </c>
      <c r="W82" s="1177"/>
      <c r="X82" s="1178"/>
      <c r="Y82" s="1178"/>
      <c r="Z82" s="1178"/>
      <c r="AA82" s="1179"/>
      <c r="AB82" s="191"/>
      <c r="AC82" s="191"/>
      <c r="AD82" s="191"/>
      <c r="AE82" s="246"/>
      <c r="AF82" s="191"/>
      <c r="AG82" s="191"/>
      <c r="AH82" s="191"/>
      <c r="AI82" s="191"/>
      <c r="AJ82" s="191"/>
      <c r="AK82" s="191"/>
      <c r="AL82" s="191"/>
      <c r="AM82" s="191"/>
      <c r="AN82" s="191"/>
      <c r="AO82" s="191"/>
      <c r="AP82" s="191"/>
      <c r="AQ82" s="191"/>
      <c r="AR82" s="191"/>
      <c r="AS82" s="191"/>
      <c r="AT82" s="191"/>
      <c r="AU82" s="191"/>
      <c r="AV82" s="191"/>
      <c r="AW82" s="191"/>
      <c r="AX82" s="191"/>
    </row>
    <row r="83" spans="1:50" ht="12.75" customHeight="1">
      <c r="A83" s="1338"/>
      <c r="B83" s="860"/>
      <c r="C83" s="1216"/>
      <c r="D83" s="1164" t="s">
        <v>6</v>
      </c>
      <c r="E83" s="1165"/>
      <c r="F83" s="1165"/>
      <c r="G83" s="1165"/>
      <c r="H83" s="1165"/>
      <c r="I83" s="1166"/>
      <c r="J83" s="224" t="s">
        <v>789</v>
      </c>
      <c r="K83" s="224"/>
      <c r="L83" s="224"/>
      <c r="M83" s="224"/>
      <c r="N83" s="224"/>
      <c r="O83" s="224"/>
      <c r="P83" s="224"/>
      <c r="Q83" s="224"/>
      <c r="R83" s="224"/>
      <c r="S83" s="224"/>
      <c r="T83" s="224"/>
      <c r="U83" s="225"/>
      <c r="V83" s="293" t="s">
        <v>2105</v>
      </c>
      <c r="W83" s="1186"/>
      <c r="X83" s="1187"/>
      <c r="Y83" s="1187"/>
      <c r="Z83" s="1187"/>
      <c r="AA83" s="1188"/>
      <c r="AB83" s="191"/>
      <c r="AC83" s="191"/>
      <c r="AD83" s="244"/>
      <c r="AE83" s="246"/>
      <c r="AF83" s="191"/>
      <c r="AG83" s="191"/>
      <c r="AH83" s="191"/>
      <c r="AI83" s="191"/>
      <c r="AJ83" s="191"/>
      <c r="AK83" s="191"/>
      <c r="AL83" s="191"/>
      <c r="AM83" s="191"/>
      <c r="AN83" s="191"/>
      <c r="AO83" s="191"/>
      <c r="AP83" s="191"/>
      <c r="AQ83" s="191"/>
      <c r="AR83" s="191"/>
      <c r="AS83" s="191"/>
      <c r="AT83" s="191"/>
      <c r="AU83" s="191"/>
      <c r="AV83" s="191"/>
      <c r="AW83" s="191"/>
      <c r="AX83" s="191"/>
    </row>
    <row r="84" spans="1:50" ht="12.75" customHeight="1">
      <c r="A84" s="1338"/>
      <c r="B84" s="860"/>
      <c r="C84" s="1216"/>
      <c r="D84" s="1167"/>
      <c r="E84" s="1168"/>
      <c r="F84" s="1168"/>
      <c r="G84" s="1168"/>
      <c r="H84" s="1168"/>
      <c r="I84" s="1169"/>
      <c r="J84" s="229" t="s">
        <v>2633</v>
      </c>
      <c r="K84" s="283"/>
      <c r="L84" s="283"/>
      <c r="M84" s="283"/>
      <c r="N84" s="283"/>
      <c r="O84" s="283"/>
      <c r="P84" s="283"/>
      <c r="Q84" s="283"/>
      <c r="R84" s="283"/>
      <c r="S84" s="283"/>
      <c r="T84" s="283"/>
      <c r="U84" s="284"/>
      <c r="V84" s="643" t="s">
        <v>2640</v>
      </c>
      <c r="W84" s="1205"/>
      <c r="X84" s="1206"/>
      <c r="Y84" s="1206"/>
      <c r="Z84" s="1206"/>
      <c r="AA84" s="1207"/>
      <c r="AB84" s="191"/>
      <c r="AC84" s="191"/>
      <c r="AD84" s="244"/>
      <c r="AE84" s="246"/>
      <c r="AF84" s="191"/>
      <c r="AG84" s="191"/>
      <c r="AH84" s="191"/>
      <c r="AI84" s="191"/>
      <c r="AJ84" s="191"/>
      <c r="AK84" s="191"/>
      <c r="AL84" s="191"/>
      <c r="AM84" s="191"/>
      <c r="AN84" s="191"/>
      <c r="AO84" s="191"/>
      <c r="AP84" s="191"/>
      <c r="AQ84" s="191"/>
      <c r="AR84" s="191"/>
      <c r="AS84" s="191"/>
      <c r="AT84" s="191"/>
      <c r="AU84" s="191"/>
      <c r="AV84" s="191"/>
      <c r="AW84" s="191"/>
      <c r="AX84" s="191"/>
    </row>
    <row r="85" spans="1:50" ht="12.75" customHeight="1">
      <c r="A85" s="1338"/>
      <c r="B85" s="860"/>
      <c r="C85" s="1216"/>
      <c r="D85" s="1167"/>
      <c r="E85" s="1168"/>
      <c r="F85" s="1168"/>
      <c r="G85" s="1168"/>
      <c r="H85" s="1168"/>
      <c r="I85" s="1169"/>
      <c r="J85" s="229" t="s">
        <v>2635</v>
      </c>
      <c r="K85" s="229"/>
      <c r="L85" s="229"/>
      <c r="M85" s="229"/>
      <c r="N85" s="229"/>
      <c r="O85" s="229"/>
      <c r="P85" s="229"/>
      <c r="Q85" s="229"/>
      <c r="R85" s="229"/>
      <c r="S85" s="229"/>
      <c r="T85" s="229"/>
      <c r="U85" s="230"/>
      <c r="V85" s="643" t="s">
        <v>2641</v>
      </c>
      <c r="W85" s="1205"/>
      <c r="X85" s="1206"/>
      <c r="Y85" s="1206"/>
      <c r="Z85" s="1206"/>
      <c r="AA85" s="1207"/>
      <c r="AC85" s="191"/>
      <c r="AD85" s="244"/>
      <c r="AE85" s="246"/>
      <c r="AF85" s="244"/>
      <c r="AG85" s="244"/>
      <c r="AH85" s="244"/>
      <c r="AI85" s="244"/>
      <c r="AJ85" s="244"/>
      <c r="AK85" s="244"/>
      <c r="AL85" s="244"/>
      <c r="AM85" s="244"/>
      <c r="AN85" s="244"/>
      <c r="AO85" s="244"/>
      <c r="AP85" s="244"/>
      <c r="AQ85" s="244"/>
      <c r="AR85" s="244"/>
      <c r="AS85" s="244"/>
      <c r="AT85" s="244"/>
      <c r="AU85" s="244"/>
      <c r="AV85" s="244"/>
      <c r="AW85" s="244"/>
      <c r="AX85" s="244"/>
    </row>
    <row r="86" spans="1:50" ht="12.75" customHeight="1" thickBot="1">
      <c r="A86" s="1338"/>
      <c r="B86" s="860"/>
      <c r="C86" s="1217"/>
      <c r="D86" s="1170"/>
      <c r="E86" s="1171"/>
      <c r="F86" s="1171"/>
      <c r="G86" s="1171"/>
      <c r="H86" s="1171"/>
      <c r="I86" s="1172"/>
      <c r="J86" s="237" t="s">
        <v>5</v>
      </c>
      <c r="K86" s="237"/>
      <c r="L86" s="237"/>
      <c r="M86" s="237"/>
      <c r="N86" s="237"/>
      <c r="O86" s="237"/>
      <c r="P86" s="237"/>
      <c r="Q86" s="237"/>
      <c r="R86" s="237"/>
      <c r="S86" s="237"/>
      <c r="T86" s="237"/>
      <c r="U86" s="238"/>
      <c r="V86" s="306" t="s">
        <v>442</v>
      </c>
      <c r="W86" s="1305"/>
      <c r="X86" s="1306"/>
      <c r="Y86" s="1306"/>
      <c r="Z86" s="1306"/>
      <c r="AA86" s="1307"/>
      <c r="AC86" s="191"/>
      <c r="AD86" s="244"/>
      <c r="AE86" s="246"/>
      <c r="AF86" s="244"/>
      <c r="AG86" s="244"/>
      <c r="AH86" s="244"/>
      <c r="AI86" s="244"/>
      <c r="AJ86" s="244"/>
      <c r="AK86" s="244"/>
      <c r="AL86" s="244"/>
      <c r="AM86" s="244"/>
      <c r="AN86" s="244"/>
      <c r="AO86" s="244"/>
      <c r="AP86" s="244"/>
      <c r="AQ86" s="244"/>
      <c r="AR86" s="244"/>
      <c r="AS86" s="244"/>
      <c r="AT86" s="244"/>
      <c r="AU86" s="244"/>
      <c r="AV86" s="244"/>
      <c r="AW86" s="244"/>
      <c r="AX86" s="244"/>
    </row>
    <row r="87" spans="1:59" ht="12.75" customHeight="1">
      <c r="A87" s="1338"/>
      <c r="B87" s="860"/>
      <c r="C87" s="1215" t="s">
        <v>2099</v>
      </c>
      <c r="D87" s="1164" t="s">
        <v>423</v>
      </c>
      <c r="E87" s="1165"/>
      <c r="F87" s="1165"/>
      <c r="G87" s="1165"/>
      <c r="H87" s="1165"/>
      <c r="I87" s="1166"/>
      <c r="J87" s="224" t="s">
        <v>789</v>
      </c>
      <c r="K87" s="224"/>
      <c r="L87" s="224"/>
      <c r="M87" s="224"/>
      <c r="N87" s="224"/>
      <c r="O87" s="224"/>
      <c r="P87" s="224"/>
      <c r="Q87" s="224"/>
      <c r="R87" s="224"/>
      <c r="S87" s="224"/>
      <c r="T87" s="224"/>
      <c r="U87" s="225"/>
      <c r="V87" s="293" t="s">
        <v>2106</v>
      </c>
      <c r="W87" s="1186"/>
      <c r="X87" s="1187"/>
      <c r="Y87" s="1187"/>
      <c r="Z87" s="1187"/>
      <c r="AA87" s="1188"/>
      <c r="AC87" s="191"/>
      <c r="AD87" s="191"/>
      <c r="AE87" s="246"/>
      <c r="AF87" s="244"/>
      <c r="AG87" s="244"/>
      <c r="AH87" s="244"/>
      <c r="AI87" s="244"/>
      <c r="AJ87" s="244"/>
      <c r="AK87" s="244"/>
      <c r="AL87" s="244"/>
      <c r="AM87" s="244"/>
      <c r="AN87" s="244"/>
      <c r="AO87" s="244"/>
      <c r="AP87" s="244"/>
      <c r="AQ87" s="244"/>
      <c r="AR87" s="244"/>
      <c r="AS87" s="244"/>
      <c r="AT87" s="244"/>
      <c r="AU87" s="244"/>
      <c r="AV87" s="244"/>
      <c r="AW87" s="244"/>
      <c r="AX87" s="244"/>
      <c r="AY87" s="191"/>
      <c r="AZ87" s="191"/>
      <c r="BA87" s="191"/>
      <c r="BB87" s="191"/>
      <c r="BC87" s="191"/>
      <c r="BD87" s="191"/>
      <c r="BE87" s="191"/>
      <c r="BF87" s="191"/>
      <c r="BG87" s="191"/>
    </row>
    <row r="88" spans="1:59" ht="12.75" customHeight="1">
      <c r="A88" s="1338"/>
      <c r="B88" s="860"/>
      <c r="C88" s="1216"/>
      <c r="D88" s="1167"/>
      <c r="E88" s="1168"/>
      <c r="F88" s="1168"/>
      <c r="G88" s="1168"/>
      <c r="H88" s="1168"/>
      <c r="I88" s="1169"/>
      <c r="J88" s="229" t="s">
        <v>2633</v>
      </c>
      <c r="K88" s="283"/>
      <c r="L88" s="283"/>
      <c r="M88" s="283"/>
      <c r="N88" s="283"/>
      <c r="O88" s="283"/>
      <c r="P88" s="283"/>
      <c r="Q88" s="283"/>
      <c r="R88" s="283"/>
      <c r="S88" s="283"/>
      <c r="T88" s="283"/>
      <c r="U88" s="284"/>
      <c r="V88" s="643" t="s">
        <v>2642</v>
      </c>
      <c r="W88" s="1205"/>
      <c r="X88" s="1206"/>
      <c r="Y88" s="1206"/>
      <c r="Z88" s="1206"/>
      <c r="AA88" s="1207"/>
      <c r="AC88" s="191"/>
      <c r="AD88" s="191"/>
      <c r="AE88" s="246"/>
      <c r="AF88" s="244"/>
      <c r="AG88" s="244"/>
      <c r="AH88" s="244"/>
      <c r="AI88" s="244"/>
      <c r="AJ88" s="244"/>
      <c r="AK88" s="244"/>
      <c r="AL88" s="244"/>
      <c r="AM88" s="244"/>
      <c r="AN88" s="244"/>
      <c r="AO88" s="244"/>
      <c r="AP88" s="244"/>
      <c r="AQ88" s="244"/>
      <c r="AR88" s="244"/>
      <c r="AS88" s="244"/>
      <c r="AT88" s="244"/>
      <c r="AU88" s="244"/>
      <c r="AV88" s="244"/>
      <c r="AW88" s="244"/>
      <c r="AX88" s="244"/>
      <c r="AY88" s="191"/>
      <c r="AZ88" s="191"/>
      <c r="BA88" s="191"/>
      <c r="BB88" s="191"/>
      <c r="BC88" s="191"/>
      <c r="BD88" s="191"/>
      <c r="BE88" s="191"/>
      <c r="BF88" s="191"/>
      <c r="BG88" s="191"/>
    </row>
    <row r="89" spans="1:59" ht="12.75" customHeight="1">
      <c r="A89" s="1338"/>
      <c r="B89" s="860"/>
      <c r="C89" s="1216"/>
      <c r="D89" s="1167"/>
      <c r="E89" s="1168"/>
      <c r="F89" s="1168"/>
      <c r="G89" s="1168"/>
      <c r="H89" s="1168"/>
      <c r="I89" s="1169"/>
      <c r="J89" s="229" t="s">
        <v>2635</v>
      </c>
      <c r="K89" s="229"/>
      <c r="L89" s="229"/>
      <c r="M89" s="229"/>
      <c r="N89" s="229"/>
      <c r="O89" s="229"/>
      <c r="P89" s="229"/>
      <c r="Q89" s="229"/>
      <c r="R89" s="229"/>
      <c r="S89" s="229"/>
      <c r="T89" s="229"/>
      <c r="U89" s="230"/>
      <c r="V89" s="643" t="s">
        <v>2643</v>
      </c>
      <c r="W89" s="1254"/>
      <c r="X89" s="1255"/>
      <c r="Y89" s="1255"/>
      <c r="Z89" s="1255"/>
      <c r="AA89" s="1256"/>
      <c r="AC89" s="191"/>
      <c r="AD89" s="191"/>
      <c r="AE89" s="246"/>
      <c r="AF89" s="191"/>
      <c r="AG89" s="191"/>
      <c r="AH89" s="191"/>
      <c r="AI89" s="191"/>
      <c r="AJ89" s="191"/>
      <c r="AK89" s="191"/>
      <c r="AL89" s="191"/>
      <c r="AM89" s="191"/>
      <c r="AN89" s="191"/>
      <c r="AO89" s="191"/>
      <c r="AP89" s="191"/>
      <c r="AQ89" s="191"/>
      <c r="AR89" s="191"/>
      <c r="AS89" s="191"/>
      <c r="AT89" s="191"/>
      <c r="AU89" s="191"/>
      <c r="AV89" s="191"/>
      <c r="AW89" s="191"/>
      <c r="AX89" s="191"/>
      <c r="AY89" s="191"/>
      <c r="AZ89" s="191"/>
      <c r="BA89" s="191"/>
      <c r="BB89" s="191"/>
      <c r="BC89" s="191"/>
      <c r="BD89" s="191"/>
      <c r="BE89" s="191"/>
      <c r="BF89" s="191"/>
      <c r="BG89" s="191"/>
    </row>
    <row r="90" spans="1:59" ht="12.75" customHeight="1" thickBot="1">
      <c r="A90" s="1338"/>
      <c r="B90" s="860"/>
      <c r="C90" s="1216"/>
      <c r="D90" s="1170"/>
      <c r="E90" s="1171"/>
      <c r="F90" s="1171"/>
      <c r="G90" s="1171"/>
      <c r="H90" s="1171"/>
      <c r="I90" s="1172"/>
      <c r="J90" s="237" t="s">
        <v>5</v>
      </c>
      <c r="K90" s="237"/>
      <c r="L90" s="237"/>
      <c r="M90" s="237"/>
      <c r="N90" s="237"/>
      <c r="O90" s="237"/>
      <c r="P90" s="237"/>
      <c r="Q90" s="237"/>
      <c r="R90" s="237"/>
      <c r="S90" s="237"/>
      <c r="T90" s="237"/>
      <c r="U90" s="238"/>
      <c r="V90" s="306" t="s">
        <v>2107</v>
      </c>
      <c r="W90" s="1177"/>
      <c r="X90" s="1178"/>
      <c r="Y90" s="1178"/>
      <c r="Z90" s="1178"/>
      <c r="AA90" s="1179"/>
      <c r="AC90" s="191"/>
      <c r="AD90" s="191"/>
      <c r="AE90" s="246"/>
      <c r="AF90" s="191"/>
      <c r="AG90" s="191"/>
      <c r="AH90" s="191"/>
      <c r="AI90" s="191"/>
      <c r="AJ90" s="191"/>
      <c r="AK90" s="191"/>
      <c r="AL90" s="191"/>
      <c r="AM90" s="191"/>
      <c r="AN90" s="191"/>
      <c r="AO90" s="191"/>
      <c r="AP90" s="191"/>
      <c r="AQ90" s="191"/>
      <c r="AR90" s="191"/>
      <c r="AS90" s="191"/>
      <c r="AT90" s="191"/>
      <c r="AU90" s="191"/>
      <c r="AV90" s="191"/>
      <c r="AW90" s="191"/>
      <c r="AX90" s="191"/>
      <c r="AY90" s="191"/>
      <c r="AZ90" s="191"/>
      <c r="BA90" s="191"/>
      <c r="BB90" s="191"/>
      <c r="BC90" s="191"/>
      <c r="BD90" s="191"/>
      <c r="BE90" s="191"/>
      <c r="BF90" s="191"/>
      <c r="BG90" s="191"/>
    </row>
    <row r="91" spans="1:59" ht="12.75" customHeight="1">
      <c r="A91" s="1338"/>
      <c r="B91" s="860"/>
      <c r="C91" s="1216"/>
      <c r="D91" s="1164" t="s">
        <v>6</v>
      </c>
      <c r="E91" s="1165"/>
      <c r="F91" s="1165"/>
      <c r="G91" s="1165"/>
      <c r="H91" s="1165"/>
      <c r="I91" s="1166"/>
      <c r="J91" s="224" t="s">
        <v>789</v>
      </c>
      <c r="K91" s="224"/>
      <c r="L91" s="224"/>
      <c r="M91" s="224"/>
      <c r="N91" s="224"/>
      <c r="O91" s="224"/>
      <c r="P91" s="224"/>
      <c r="Q91" s="224"/>
      <c r="R91" s="224"/>
      <c r="S91" s="224"/>
      <c r="T91" s="224"/>
      <c r="U91" s="225"/>
      <c r="V91" s="293" t="s">
        <v>2108</v>
      </c>
      <c r="W91" s="1311"/>
      <c r="X91" s="1312"/>
      <c r="Y91" s="1312"/>
      <c r="Z91" s="1312"/>
      <c r="AA91" s="1313"/>
      <c r="AC91" s="191"/>
      <c r="AD91" s="191"/>
      <c r="AE91" s="246"/>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row>
    <row r="92" spans="1:59" ht="12.75" customHeight="1">
      <c r="A92" s="1338"/>
      <c r="B92" s="860"/>
      <c r="C92" s="1216"/>
      <c r="D92" s="1167"/>
      <c r="E92" s="1168"/>
      <c r="F92" s="1168"/>
      <c r="G92" s="1168"/>
      <c r="H92" s="1168"/>
      <c r="I92" s="1169"/>
      <c r="J92" s="229" t="s">
        <v>2633</v>
      </c>
      <c r="K92" s="283"/>
      <c r="L92" s="283"/>
      <c r="M92" s="283"/>
      <c r="N92" s="283"/>
      <c r="O92" s="283"/>
      <c r="P92" s="283"/>
      <c r="Q92" s="283"/>
      <c r="R92" s="283"/>
      <c r="S92" s="283"/>
      <c r="T92" s="283"/>
      <c r="U92" s="284"/>
      <c r="V92" s="643" t="s">
        <v>2644</v>
      </c>
      <c r="W92" s="1308"/>
      <c r="X92" s="1309"/>
      <c r="Y92" s="1309"/>
      <c r="Z92" s="1309"/>
      <c r="AA92" s="1310"/>
      <c r="AC92" s="191"/>
      <c r="AD92" s="191"/>
      <c r="AE92" s="246"/>
      <c r="AF92" s="191"/>
      <c r="AG92" s="191"/>
      <c r="AH92" s="191"/>
      <c r="AI92" s="191"/>
      <c r="AJ92" s="191"/>
      <c r="AK92" s="191"/>
      <c r="AL92" s="191"/>
      <c r="AM92" s="191"/>
      <c r="AN92" s="191"/>
      <c r="AO92" s="191"/>
      <c r="AP92" s="191"/>
      <c r="AQ92" s="191"/>
      <c r="AR92" s="191"/>
      <c r="AS92" s="191"/>
      <c r="AT92" s="191"/>
      <c r="AU92" s="191"/>
      <c r="AV92" s="191"/>
      <c r="AW92" s="191"/>
      <c r="AX92" s="191"/>
      <c r="AY92" s="191"/>
      <c r="AZ92" s="191"/>
      <c r="BA92" s="191"/>
      <c r="BB92" s="191"/>
      <c r="BC92" s="191"/>
      <c r="BD92" s="191"/>
      <c r="BE92" s="191"/>
      <c r="BF92" s="191"/>
      <c r="BG92" s="191"/>
    </row>
    <row r="93" spans="1:59" ht="12.75" customHeight="1">
      <c r="A93" s="1338"/>
      <c r="B93" s="860"/>
      <c r="C93" s="1216"/>
      <c r="D93" s="1167"/>
      <c r="E93" s="1168"/>
      <c r="F93" s="1168"/>
      <c r="G93" s="1168"/>
      <c r="H93" s="1168"/>
      <c r="I93" s="1169"/>
      <c r="J93" s="229" t="s">
        <v>2635</v>
      </c>
      <c r="K93" s="229"/>
      <c r="L93" s="229"/>
      <c r="M93" s="229"/>
      <c r="N93" s="229"/>
      <c r="O93" s="229"/>
      <c r="P93" s="229"/>
      <c r="Q93" s="229"/>
      <c r="R93" s="229"/>
      <c r="S93" s="229"/>
      <c r="T93" s="229"/>
      <c r="U93" s="230"/>
      <c r="V93" s="643" t="s">
        <v>2645</v>
      </c>
      <c r="W93" s="1308"/>
      <c r="X93" s="1309"/>
      <c r="Y93" s="1309"/>
      <c r="Z93" s="1309"/>
      <c r="AA93" s="1310"/>
      <c r="AC93" s="191"/>
      <c r="AD93" s="191"/>
      <c r="AE93" s="246"/>
      <c r="AF93" s="191"/>
      <c r="AG93" s="191"/>
      <c r="AH93" s="191"/>
      <c r="AI93" s="191"/>
      <c r="AJ93" s="191"/>
      <c r="AK93" s="191"/>
      <c r="AL93" s="191"/>
      <c r="AM93" s="191"/>
      <c r="AN93" s="191"/>
      <c r="AO93" s="191"/>
      <c r="AP93" s="191"/>
      <c r="AQ93" s="191"/>
      <c r="AR93" s="191"/>
      <c r="AS93" s="191"/>
      <c r="AT93" s="191"/>
      <c r="AU93" s="191"/>
      <c r="AV93" s="191"/>
      <c r="AW93" s="191"/>
      <c r="AX93" s="191"/>
      <c r="AY93" s="191"/>
      <c r="AZ93" s="191"/>
      <c r="BA93" s="191"/>
      <c r="BB93" s="191"/>
      <c r="BC93" s="191"/>
      <c r="BD93" s="191"/>
      <c r="BE93" s="191"/>
      <c r="BF93" s="191"/>
      <c r="BG93" s="191"/>
    </row>
    <row r="94" spans="1:59" ht="13.5" thickBot="1">
      <c r="A94" s="1338"/>
      <c r="B94" s="860"/>
      <c r="C94" s="1217"/>
      <c r="D94" s="1170"/>
      <c r="E94" s="1171"/>
      <c r="F94" s="1171"/>
      <c r="G94" s="1171"/>
      <c r="H94" s="1171"/>
      <c r="I94" s="1172"/>
      <c r="J94" s="237" t="s">
        <v>5</v>
      </c>
      <c r="K94" s="237"/>
      <c r="L94" s="237"/>
      <c r="M94" s="237"/>
      <c r="N94" s="237"/>
      <c r="O94" s="237"/>
      <c r="P94" s="237"/>
      <c r="Q94" s="237"/>
      <c r="R94" s="237"/>
      <c r="S94" s="237"/>
      <c r="T94" s="237"/>
      <c r="U94" s="238"/>
      <c r="V94" s="306" t="s">
        <v>2109</v>
      </c>
      <c r="W94" s="1305"/>
      <c r="X94" s="1306"/>
      <c r="Y94" s="1306"/>
      <c r="Z94" s="1306"/>
      <c r="AA94" s="1307"/>
      <c r="AC94" s="191"/>
      <c r="AD94" s="191"/>
      <c r="AE94" s="246"/>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91"/>
    </row>
    <row r="95" spans="1:59" ht="12.75">
      <c r="A95" s="1338"/>
      <c r="B95" s="860"/>
      <c r="C95" s="1302" t="s">
        <v>425</v>
      </c>
      <c r="D95" s="1164" t="s">
        <v>423</v>
      </c>
      <c r="E95" s="1165"/>
      <c r="F95" s="1165"/>
      <c r="G95" s="1165"/>
      <c r="H95" s="1165"/>
      <c r="I95" s="1166"/>
      <c r="J95" s="229" t="s">
        <v>789</v>
      </c>
      <c r="K95" s="229"/>
      <c r="L95" s="229"/>
      <c r="M95" s="229"/>
      <c r="N95" s="229"/>
      <c r="O95" s="229"/>
      <c r="P95" s="229"/>
      <c r="Q95" s="229"/>
      <c r="R95" s="229"/>
      <c r="S95" s="229"/>
      <c r="T95" s="229"/>
      <c r="U95" s="229"/>
      <c r="V95" s="643" t="s">
        <v>2646</v>
      </c>
      <c r="W95" s="1311"/>
      <c r="X95" s="1312"/>
      <c r="Y95" s="1312"/>
      <c r="Z95" s="1312"/>
      <c r="AA95" s="1313"/>
      <c r="AC95" s="191"/>
      <c r="AE95" s="246"/>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1"/>
      <c r="BC95" s="191"/>
      <c r="BD95" s="191"/>
      <c r="BE95" s="191"/>
      <c r="BF95" s="191"/>
      <c r="BG95" s="191"/>
    </row>
    <row r="96" spans="1:59" ht="12.75">
      <c r="A96" s="1338"/>
      <c r="B96" s="860"/>
      <c r="C96" s="1303"/>
      <c r="D96" s="1167"/>
      <c r="E96" s="1168"/>
      <c r="F96" s="1168"/>
      <c r="G96" s="1168"/>
      <c r="H96" s="1168"/>
      <c r="I96" s="1169"/>
      <c r="J96" s="229" t="s">
        <v>2633</v>
      </c>
      <c r="K96" s="261"/>
      <c r="L96" s="261"/>
      <c r="M96" s="261"/>
      <c r="N96" s="261"/>
      <c r="O96" s="261"/>
      <c r="P96" s="261"/>
      <c r="Q96" s="261"/>
      <c r="R96" s="261"/>
      <c r="S96" s="261"/>
      <c r="T96" s="261"/>
      <c r="U96" s="261"/>
      <c r="V96" s="643" t="s">
        <v>2647</v>
      </c>
      <c r="W96" s="1308"/>
      <c r="X96" s="1309"/>
      <c r="Y96" s="1309"/>
      <c r="Z96" s="1309"/>
      <c r="AA96" s="1310"/>
      <c r="AC96" s="191"/>
      <c r="AE96" s="246"/>
      <c r="AF96" s="191"/>
      <c r="AG96" s="191"/>
      <c r="AH96" s="191"/>
      <c r="AI96" s="191"/>
      <c r="AJ96" s="191"/>
      <c r="AK96" s="191"/>
      <c r="AL96" s="191"/>
      <c r="AM96" s="191"/>
      <c r="AN96" s="191"/>
      <c r="AO96" s="191"/>
      <c r="AP96" s="191"/>
      <c r="AQ96" s="191"/>
      <c r="AR96" s="191"/>
      <c r="AS96" s="191"/>
      <c r="AT96" s="191"/>
      <c r="AU96" s="191"/>
      <c r="AV96" s="191"/>
      <c r="AW96" s="191"/>
      <c r="AX96" s="191"/>
      <c r="AY96" s="191"/>
      <c r="AZ96" s="191"/>
      <c r="BA96" s="191"/>
      <c r="BB96" s="191"/>
      <c r="BC96" s="191"/>
      <c r="BD96" s="191"/>
      <c r="BE96" s="191"/>
      <c r="BF96" s="191"/>
      <c r="BG96" s="191"/>
    </row>
    <row r="97" spans="1:59" ht="12.75">
      <c r="A97" s="1338"/>
      <c r="B97" s="860"/>
      <c r="C97" s="1303"/>
      <c r="D97" s="1167"/>
      <c r="E97" s="1168"/>
      <c r="F97" s="1168"/>
      <c r="G97" s="1168"/>
      <c r="H97" s="1168"/>
      <c r="I97" s="1169"/>
      <c r="J97" s="229" t="s">
        <v>2635</v>
      </c>
      <c r="K97" s="261"/>
      <c r="L97" s="261"/>
      <c r="M97" s="261"/>
      <c r="N97" s="261"/>
      <c r="O97" s="261"/>
      <c r="P97" s="261"/>
      <c r="Q97" s="261"/>
      <c r="R97" s="261"/>
      <c r="S97" s="261"/>
      <c r="T97" s="261"/>
      <c r="U97" s="261"/>
      <c r="V97" s="643" t="s">
        <v>2648</v>
      </c>
      <c r="W97" s="1308"/>
      <c r="X97" s="1309"/>
      <c r="Y97" s="1309"/>
      <c r="Z97" s="1309"/>
      <c r="AA97" s="1310"/>
      <c r="AC97" s="191"/>
      <c r="AE97" s="246"/>
      <c r="AF97" s="191"/>
      <c r="AG97" s="191"/>
      <c r="AH97" s="191"/>
      <c r="AI97" s="191"/>
      <c r="AJ97" s="191"/>
      <c r="AK97" s="191"/>
      <c r="AL97" s="191"/>
      <c r="AM97" s="191"/>
      <c r="AN97" s="191"/>
      <c r="AO97" s="191"/>
      <c r="AP97" s="191"/>
      <c r="AQ97" s="191"/>
      <c r="AR97" s="191"/>
      <c r="AS97" s="191"/>
      <c r="AT97" s="191"/>
      <c r="AU97" s="191"/>
      <c r="AV97" s="191"/>
      <c r="AW97" s="191"/>
      <c r="AX97" s="191"/>
      <c r="AY97" s="191"/>
      <c r="AZ97" s="191"/>
      <c r="BA97" s="191"/>
      <c r="BB97" s="191"/>
      <c r="BC97" s="191"/>
      <c r="BD97" s="191"/>
      <c r="BE97" s="191"/>
      <c r="BF97" s="191"/>
      <c r="BG97" s="191"/>
    </row>
    <row r="98" spans="1:59" ht="12.75" customHeight="1" thickBot="1">
      <c r="A98" s="1338"/>
      <c r="B98" s="860"/>
      <c r="C98" s="1303"/>
      <c r="D98" s="1170"/>
      <c r="E98" s="1171"/>
      <c r="F98" s="1171"/>
      <c r="G98" s="1171"/>
      <c r="H98" s="1171"/>
      <c r="I98" s="1172"/>
      <c r="J98" s="237" t="s">
        <v>5</v>
      </c>
      <c r="K98" s="237"/>
      <c r="L98" s="237"/>
      <c r="M98" s="237"/>
      <c r="N98" s="237"/>
      <c r="O98" s="237"/>
      <c r="P98" s="237"/>
      <c r="Q98" s="237"/>
      <c r="R98" s="237"/>
      <c r="S98" s="237"/>
      <c r="T98" s="237"/>
      <c r="U98" s="238"/>
      <c r="V98" s="306" t="s">
        <v>445</v>
      </c>
      <c r="W98" s="1305"/>
      <c r="X98" s="1306"/>
      <c r="Y98" s="1306"/>
      <c r="Z98" s="1306"/>
      <c r="AA98" s="1307"/>
      <c r="AY98" s="191"/>
      <c r="AZ98" s="191"/>
      <c r="BA98" s="191"/>
      <c r="BB98" s="191"/>
      <c r="BC98" s="191"/>
      <c r="BD98" s="191"/>
      <c r="BE98" s="191"/>
      <c r="BF98" s="191"/>
      <c r="BG98" s="191"/>
    </row>
    <row r="99" spans="1:27" ht="12.75">
      <c r="A99" s="1338"/>
      <c r="B99" s="860"/>
      <c r="C99" s="1303"/>
      <c r="D99" s="1164" t="s">
        <v>6</v>
      </c>
      <c r="E99" s="1165"/>
      <c r="F99" s="1165"/>
      <c r="G99" s="1165"/>
      <c r="H99" s="1165"/>
      <c r="I99" s="1166"/>
      <c r="J99" s="229" t="s">
        <v>789</v>
      </c>
      <c r="K99" s="229"/>
      <c r="L99" s="229"/>
      <c r="M99" s="229"/>
      <c r="N99" s="229"/>
      <c r="O99" s="229"/>
      <c r="P99" s="229"/>
      <c r="Q99" s="229"/>
      <c r="R99" s="229"/>
      <c r="S99" s="229"/>
      <c r="T99" s="229"/>
      <c r="U99" s="229"/>
      <c r="V99" s="643" t="s">
        <v>2649</v>
      </c>
      <c r="W99" s="1311"/>
      <c r="X99" s="1312"/>
      <c r="Y99" s="1312"/>
      <c r="Z99" s="1312"/>
      <c r="AA99" s="1313"/>
    </row>
    <row r="100" spans="1:27" ht="12.75">
      <c r="A100" s="1338"/>
      <c r="B100" s="860"/>
      <c r="C100" s="1303"/>
      <c r="D100" s="1167"/>
      <c r="E100" s="1168"/>
      <c r="F100" s="1168"/>
      <c r="G100" s="1168"/>
      <c r="H100" s="1168"/>
      <c r="I100" s="1169"/>
      <c r="J100" s="229" t="s">
        <v>2633</v>
      </c>
      <c r="K100" s="261"/>
      <c r="L100" s="261"/>
      <c r="M100" s="261"/>
      <c r="N100" s="261"/>
      <c r="O100" s="261"/>
      <c r="P100" s="261"/>
      <c r="Q100" s="261"/>
      <c r="R100" s="261"/>
      <c r="S100" s="261"/>
      <c r="T100" s="261"/>
      <c r="U100" s="261"/>
      <c r="V100" s="643" t="s">
        <v>2650</v>
      </c>
      <c r="W100" s="1308"/>
      <c r="X100" s="1309"/>
      <c r="Y100" s="1309"/>
      <c r="Z100" s="1309"/>
      <c r="AA100" s="1310"/>
    </row>
    <row r="101" spans="1:27" ht="12.75">
      <c r="A101" s="1338"/>
      <c r="B101" s="860"/>
      <c r="C101" s="1303"/>
      <c r="D101" s="1167"/>
      <c r="E101" s="1168"/>
      <c r="F101" s="1168"/>
      <c r="G101" s="1168"/>
      <c r="H101" s="1168"/>
      <c r="I101" s="1169"/>
      <c r="J101" s="229" t="s">
        <v>2635</v>
      </c>
      <c r="K101" s="261"/>
      <c r="L101" s="261"/>
      <c r="M101" s="261"/>
      <c r="N101" s="261"/>
      <c r="O101" s="261"/>
      <c r="P101" s="261"/>
      <c r="Q101" s="261"/>
      <c r="R101" s="261"/>
      <c r="S101" s="261"/>
      <c r="T101" s="261"/>
      <c r="U101" s="261"/>
      <c r="V101" s="643" t="s">
        <v>2651</v>
      </c>
      <c r="W101" s="1308"/>
      <c r="X101" s="1309"/>
      <c r="Y101" s="1309"/>
      <c r="Z101" s="1309"/>
      <c r="AA101" s="1310"/>
    </row>
    <row r="102" spans="1:27" ht="13.5" thickBot="1">
      <c r="A102" s="1338"/>
      <c r="B102" s="1301"/>
      <c r="C102" s="1304"/>
      <c r="D102" s="1170"/>
      <c r="E102" s="1171"/>
      <c r="F102" s="1171"/>
      <c r="G102" s="1171"/>
      <c r="H102" s="1171"/>
      <c r="I102" s="1172"/>
      <c r="J102" s="237" t="s">
        <v>5</v>
      </c>
      <c r="K102" s="237"/>
      <c r="L102" s="237"/>
      <c r="M102" s="237"/>
      <c r="N102" s="237"/>
      <c r="O102" s="237"/>
      <c r="P102" s="237"/>
      <c r="Q102" s="237"/>
      <c r="R102" s="237"/>
      <c r="S102" s="237"/>
      <c r="T102" s="237"/>
      <c r="U102" s="238"/>
      <c r="V102" s="306" t="s">
        <v>446</v>
      </c>
      <c r="W102" s="1305"/>
      <c r="X102" s="1306"/>
      <c r="Y102" s="1306"/>
      <c r="Z102" s="1306"/>
      <c r="AA102" s="1307"/>
    </row>
    <row r="103" spans="1:27" ht="13.5" thickBot="1">
      <c r="A103" s="1339"/>
      <c r="B103" s="1287" t="s">
        <v>568</v>
      </c>
      <c r="C103" s="1288"/>
      <c r="D103" s="1288"/>
      <c r="E103" s="1288"/>
      <c r="F103" s="1288"/>
      <c r="G103" s="1288"/>
      <c r="H103" s="1288"/>
      <c r="I103" s="1289"/>
      <c r="J103" s="1290" t="s">
        <v>426</v>
      </c>
      <c r="K103" s="1290"/>
      <c r="L103" s="1290"/>
      <c r="M103" s="1290"/>
      <c r="N103" s="1290"/>
      <c r="O103" s="1290"/>
      <c r="P103" s="1290"/>
      <c r="Q103" s="1290"/>
      <c r="R103" s="1290"/>
      <c r="S103" s="1290"/>
      <c r="T103" s="1290"/>
      <c r="U103" s="1291"/>
      <c r="V103" s="307" t="s">
        <v>447</v>
      </c>
      <c r="W103" s="1292"/>
      <c r="X103" s="1293"/>
      <c r="Y103" s="1293"/>
      <c r="Z103" s="1293"/>
      <c r="AA103" s="1294"/>
    </row>
  </sheetData>
  <sheetProtection password="D63C" sheet="1"/>
  <mergeCells count="161">
    <mergeCell ref="W101:AA101"/>
    <mergeCell ref="A8:A103"/>
    <mergeCell ref="W84:AA84"/>
    <mergeCell ref="W88:AA88"/>
    <mergeCell ref="W92:AA92"/>
    <mergeCell ref="W96:AA96"/>
    <mergeCell ref="W97:AA97"/>
    <mergeCell ref="W100:AA100"/>
    <mergeCell ref="W39:AA39"/>
    <mergeCell ref="W42:AA42"/>
    <mergeCell ref="W16:AA16"/>
    <mergeCell ref="W46:AA46"/>
    <mergeCell ref="W47:AA47"/>
    <mergeCell ref="W59:AA59"/>
    <mergeCell ref="B42:I42"/>
    <mergeCell ref="J42:U42"/>
    <mergeCell ref="J44:U44"/>
    <mergeCell ref="J46:P47"/>
    <mergeCell ref="J45:U45"/>
    <mergeCell ref="W53:AA53"/>
    <mergeCell ref="J32:P33"/>
    <mergeCell ref="J24:R26"/>
    <mergeCell ref="S25:U25"/>
    <mergeCell ref="S26:U26"/>
    <mergeCell ref="S24:U24"/>
    <mergeCell ref="J37:R39"/>
    <mergeCell ref="W9:AA9"/>
    <mergeCell ref="AB3:AL3"/>
    <mergeCell ref="W18:AA18"/>
    <mergeCell ref="W19:AA19"/>
    <mergeCell ref="W36:AA36"/>
    <mergeCell ref="W25:AA25"/>
    <mergeCell ref="W12:AA12"/>
    <mergeCell ref="W14:AA14"/>
    <mergeCell ref="W8:AA8"/>
    <mergeCell ref="W15:AA15"/>
    <mergeCell ref="J18:R19"/>
    <mergeCell ref="J16:R17"/>
    <mergeCell ref="J14:R15"/>
    <mergeCell ref="J41:R41"/>
    <mergeCell ref="W49:AA49"/>
    <mergeCell ref="W52:AA52"/>
    <mergeCell ref="W50:AA50"/>
    <mergeCell ref="W51:AA51"/>
    <mergeCell ref="W33:AA33"/>
    <mergeCell ref="W44:AA44"/>
    <mergeCell ref="W85:AA85"/>
    <mergeCell ref="W94:AA94"/>
    <mergeCell ref="W93:AA93"/>
    <mergeCell ref="W99:AA99"/>
    <mergeCell ref="D99:I102"/>
    <mergeCell ref="W98:AA98"/>
    <mergeCell ref="W95:AA95"/>
    <mergeCell ref="D95:I98"/>
    <mergeCell ref="W91:AA91"/>
    <mergeCell ref="D91:I94"/>
    <mergeCell ref="W71:AA71"/>
    <mergeCell ref="W72:AA72"/>
    <mergeCell ref="W76:AA76"/>
    <mergeCell ref="C95:C102"/>
    <mergeCell ref="W102:AA102"/>
    <mergeCell ref="W83:AA83"/>
    <mergeCell ref="D83:I86"/>
    <mergeCell ref="W82:AA82"/>
    <mergeCell ref="C87:C94"/>
    <mergeCell ref="W86:AA86"/>
    <mergeCell ref="B51:I57"/>
    <mergeCell ref="B103:I103"/>
    <mergeCell ref="J103:U103"/>
    <mergeCell ref="W103:AA103"/>
    <mergeCell ref="B58:I60"/>
    <mergeCell ref="W58:AA58"/>
    <mergeCell ref="W60:AA60"/>
    <mergeCell ref="B63:B102"/>
    <mergeCell ref="C71:C78"/>
    <mergeCell ref="W70:AA70"/>
    <mergeCell ref="J51:K54"/>
    <mergeCell ref="W63:AA63"/>
    <mergeCell ref="W56:AA56"/>
    <mergeCell ref="J49:U49"/>
    <mergeCell ref="J50:U50"/>
    <mergeCell ref="J55:Q57"/>
    <mergeCell ref="W55:AA55"/>
    <mergeCell ref="W57:AA57"/>
    <mergeCell ref="D87:I90"/>
    <mergeCell ref="W87:AA87"/>
    <mergeCell ref="W89:AA89"/>
    <mergeCell ref="W90:AA90"/>
    <mergeCell ref="W62:AA62"/>
    <mergeCell ref="W61:AA61"/>
    <mergeCell ref="W80:AA80"/>
    <mergeCell ref="D69:I70"/>
    <mergeCell ref="W68:AA68"/>
    <mergeCell ref="W77:AA77"/>
    <mergeCell ref="W17:AA17"/>
    <mergeCell ref="W24:AA24"/>
    <mergeCell ref="W74:AA74"/>
    <mergeCell ref="D65:I66"/>
    <mergeCell ref="W64:AA64"/>
    <mergeCell ref="W78:AA78"/>
    <mergeCell ref="W69:AA69"/>
    <mergeCell ref="B43:I47"/>
    <mergeCell ref="J43:U43"/>
    <mergeCell ref="W43:AA43"/>
    <mergeCell ref="W26:AA26"/>
    <mergeCell ref="W27:AA27"/>
    <mergeCell ref="W30:AA30"/>
    <mergeCell ref="W31:AA31"/>
    <mergeCell ref="W32:AA32"/>
    <mergeCell ref="W54:AA54"/>
    <mergeCell ref="W37:AA37"/>
    <mergeCell ref="W45:AA45"/>
    <mergeCell ref="C79:C86"/>
    <mergeCell ref="D79:I82"/>
    <mergeCell ref="W79:AA79"/>
    <mergeCell ref="W81:AA81"/>
    <mergeCell ref="B61:I62"/>
    <mergeCell ref="D67:I68"/>
    <mergeCell ref="W67:AA67"/>
    <mergeCell ref="W75:AA75"/>
    <mergeCell ref="D75:I78"/>
    <mergeCell ref="D71:I74"/>
    <mergeCell ref="B34:I41"/>
    <mergeCell ref="W34:AA34"/>
    <mergeCell ref="W40:AA40"/>
    <mergeCell ref="W41:AA41"/>
    <mergeCell ref="W35:AA35"/>
    <mergeCell ref="B48:I50"/>
    <mergeCell ref="J48:U48"/>
    <mergeCell ref="W48:AA48"/>
    <mergeCell ref="J40:R40"/>
    <mergeCell ref="J10:U10"/>
    <mergeCell ref="W10:AA10"/>
    <mergeCell ref="B28:I29"/>
    <mergeCell ref="J28:U28"/>
    <mergeCell ref="W28:AA28"/>
    <mergeCell ref="W73:AA73"/>
    <mergeCell ref="J29:U29"/>
    <mergeCell ref="W29:AA29"/>
    <mergeCell ref="D63:I64"/>
    <mergeCell ref="C63:C70"/>
    <mergeCell ref="J1:AY1"/>
    <mergeCell ref="W66:AA66"/>
    <mergeCell ref="W22:AA22"/>
    <mergeCell ref="W23:AA23"/>
    <mergeCell ref="W65:AA65"/>
    <mergeCell ref="W11:AA11"/>
    <mergeCell ref="J13:U13"/>
    <mergeCell ref="W13:AA13"/>
    <mergeCell ref="W20:AA20"/>
    <mergeCell ref="W21:AA21"/>
    <mergeCell ref="AZ1:BC1"/>
    <mergeCell ref="AY2:BC2"/>
    <mergeCell ref="J7:U7"/>
    <mergeCell ref="W7:AA7"/>
    <mergeCell ref="B30:I33"/>
    <mergeCell ref="W38:AA38"/>
    <mergeCell ref="B8:I12"/>
    <mergeCell ref="B13:I19"/>
    <mergeCell ref="B20:I27"/>
    <mergeCell ref="J11:U11"/>
  </mergeCells>
  <printOptions/>
  <pageMargins left="0.7" right="0.7" top="0.75" bottom="0.75" header="0.3" footer="0.3"/>
  <pageSetup horizontalDpi="1200" verticalDpi="1200" orientation="portrait" r:id="rId2"/>
  <drawing r:id="rId1"/>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I53"/>
  <sheetViews>
    <sheetView showGridLines="0" zoomScalePageLayoutView="0" workbookViewId="0" topLeftCell="A1">
      <selection activeCell="I8" sqref="I8"/>
    </sheetView>
  </sheetViews>
  <sheetFormatPr defaultColWidth="11.421875" defaultRowHeight="12.75"/>
  <cols>
    <col min="1" max="1" width="8.140625" style="415" customWidth="1"/>
    <col min="2" max="2" width="5.7109375" style="415" customWidth="1"/>
    <col min="3" max="3" width="8.140625" style="415" customWidth="1"/>
    <col min="4" max="4" width="12.00390625" style="415" customWidth="1"/>
    <col min="5" max="5" width="15.7109375" style="415" customWidth="1"/>
    <col min="6" max="7" width="18.7109375" style="415" customWidth="1"/>
    <col min="8" max="8" width="6.7109375" style="415" customWidth="1"/>
    <col min="9" max="9" width="12.8515625" style="415" customWidth="1"/>
    <col min="10" max="16384" width="11.421875" style="88" customWidth="1"/>
  </cols>
  <sheetData>
    <row r="1" spans="1:9" ht="18" customHeight="1">
      <c r="A1" s="846" t="s">
        <v>1507</v>
      </c>
      <c r="B1" s="846"/>
      <c r="C1" s="846"/>
      <c r="D1" s="846"/>
      <c r="E1" s="846"/>
      <c r="F1" s="846"/>
      <c r="G1" s="846"/>
      <c r="H1" s="87"/>
      <c r="I1" s="87"/>
    </row>
    <row r="2" spans="1:9" ht="18" customHeight="1">
      <c r="A2" s="846"/>
      <c r="B2" s="846"/>
      <c r="C2" s="846"/>
      <c r="D2" s="846"/>
      <c r="E2" s="846"/>
      <c r="F2" s="846"/>
      <c r="G2" s="846"/>
      <c r="H2" s="87"/>
      <c r="I2" s="87"/>
    </row>
    <row r="3" spans="1:9" ht="12.75" customHeight="1">
      <c r="A3" s="89" t="s">
        <v>215</v>
      </c>
      <c r="B3" s="90" t="str">
        <f>clues</f>
        <v>CLUES200</v>
      </c>
      <c r="C3" s="90"/>
      <c r="D3" s="90"/>
      <c r="E3" s="90"/>
      <c r="F3" s="90"/>
      <c r="G3" s="89"/>
      <c r="H3" s="89"/>
      <c r="I3" s="92" t="s">
        <v>2725</v>
      </c>
    </row>
    <row r="4" spans="1:9" ht="12.75">
      <c r="A4" s="89" t="s">
        <v>780</v>
      </c>
      <c r="B4" s="89"/>
      <c r="C4" s="89"/>
      <c r="D4" s="90" t="str">
        <f>unidad</f>
        <v>UNIDAD 200</v>
      </c>
      <c r="E4" s="90"/>
      <c r="F4" s="90"/>
      <c r="G4" s="90"/>
      <c r="H4" s="90"/>
      <c r="I4" s="89"/>
    </row>
    <row r="5" spans="1:9" ht="11.25" customHeight="1">
      <c r="A5" s="93" t="s">
        <v>779</v>
      </c>
      <c r="B5" s="90">
        <f>mes</f>
        <v>0</v>
      </c>
      <c r="C5" s="90"/>
      <c r="D5" s="90"/>
      <c r="E5" s="89"/>
      <c r="F5" s="89"/>
      <c r="G5" s="89"/>
      <c r="H5" s="93" t="s">
        <v>0</v>
      </c>
      <c r="I5" s="94">
        <f>anno</f>
        <v>2023</v>
      </c>
    </row>
    <row r="6" spans="1:9" ht="13.5" customHeight="1" thickBot="1">
      <c r="A6" s="88"/>
      <c r="B6" s="88"/>
      <c r="C6" s="88"/>
      <c r="D6" s="88"/>
      <c r="E6" s="88"/>
      <c r="F6" s="88"/>
      <c r="G6" s="88"/>
      <c r="H6" s="88"/>
      <c r="I6" s="88"/>
    </row>
    <row r="7" spans="1:9" ht="13.5" customHeight="1" thickBot="1">
      <c r="A7" s="1352" t="s">
        <v>7</v>
      </c>
      <c r="B7" s="1353"/>
      <c r="C7" s="1353"/>
      <c r="D7" s="1353"/>
      <c r="E7" s="1353"/>
      <c r="F7" s="1353"/>
      <c r="G7" s="1354"/>
      <c r="H7" s="410" t="s">
        <v>521</v>
      </c>
      <c r="I7" s="411" t="s">
        <v>1</v>
      </c>
    </row>
    <row r="8" spans="1:9" ht="13.5" customHeight="1">
      <c r="A8" s="752" t="s">
        <v>1916</v>
      </c>
      <c r="B8" s="752" t="s">
        <v>849</v>
      </c>
      <c r="C8" s="765" t="s">
        <v>850</v>
      </c>
      <c r="D8" s="737"/>
      <c r="E8" s="738"/>
      <c r="F8" s="15" t="s">
        <v>120</v>
      </c>
      <c r="G8" s="16"/>
      <c r="H8" s="542" t="s">
        <v>851</v>
      </c>
      <c r="I8" s="31"/>
    </row>
    <row r="9" spans="1:9" ht="13.5" customHeight="1">
      <c r="A9" s="753"/>
      <c r="B9" s="753"/>
      <c r="C9" s="766"/>
      <c r="D9" s="739"/>
      <c r="E9" s="740"/>
      <c r="F9" s="17" t="s">
        <v>852</v>
      </c>
      <c r="G9" s="18"/>
      <c r="H9" s="540" t="s">
        <v>853</v>
      </c>
      <c r="I9" s="34"/>
    </row>
    <row r="10" spans="1:9" ht="13.5" customHeight="1">
      <c r="A10" s="753"/>
      <c r="B10" s="753"/>
      <c r="C10" s="766"/>
      <c r="D10" s="739"/>
      <c r="E10" s="740"/>
      <c r="F10" s="17" t="s">
        <v>854</v>
      </c>
      <c r="G10" s="18"/>
      <c r="H10" s="540" t="s">
        <v>855</v>
      </c>
      <c r="I10" s="34"/>
    </row>
    <row r="11" spans="1:9" ht="13.5" customHeight="1">
      <c r="A11" s="753"/>
      <c r="B11" s="753"/>
      <c r="C11" s="766"/>
      <c r="D11" s="739"/>
      <c r="E11" s="740"/>
      <c r="F11" s="17" t="s">
        <v>856</v>
      </c>
      <c r="G11" s="18"/>
      <c r="H11" s="540" t="s">
        <v>857</v>
      </c>
      <c r="I11" s="38"/>
    </row>
    <row r="12" spans="1:9" ht="13.5" customHeight="1" thickBot="1">
      <c r="A12" s="753"/>
      <c r="B12" s="753"/>
      <c r="C12" s="767"/>
      <c r="D12" s="741"/>
      <c r="E12" s="742"/>
      <c r="F12" s="19" t="s">
        <v>858</v>
      </c>
      <c r="G12" s="20"/>
      <c r="H12" s="540" t="s">
        <v>859</v>
      </c>
      <c r="I12" s="33"/>
    </row>
    <row r="13" spans="1:9" ht="13.5" customHeight="1">
      <c r="A13" s="753"/>
      <c r="B13" s="753"/>
      <c r="C13" s="765" t="s">
        <v>860</v>
      </c>
      <c r="D13" s="737"/>
      <c r="E13" s="738"/>
      <c r="F13" s="21" t="s">
        <v>861</v>
      </c>
      <c r="G13" s="22"/>
      <c r="H13" s="542" t="s">
        <v>862</v>
      </c>
      <c r="I13" s="31"/>
    </row>
    <row r="14" spans="1:9" ht="13.5" customHeight="1">
      <c r="A14" s="753"/>
      <c r="B14" s="753"/>
      <c r="C14" s="766"/>
      <c r="D14" s="739"/>
      <c r="E14" s="740"/>
      <c r="F14" s="17" t="s">
        <v>852</v>
      </c>
      <c r="G14" s="18"/>
      <c r="H14" s="540" t="s">
        <v>863</v>
      </c>
      <c r="I14" s="34"/>
    </row>
    <row r="15" spans="1:9" ht="13.5" customHeight="1">
      <c r="A15" s="753"/>
      <c r="B15" s="753"/>
      <c r="C15" s="766"/>
      <c r="D15" s="739"/>
      <c r="E15" s="740"/>
      <c r="F15" s="17" t="s">
        <v>854</v>
      </c>
      <c r="G15" s="18"/>
      <c r="H15" s="540" t="s">
        <v>864</v>
      </c>
      <c r="I15" s="34"/>
    </row>
    <row r="16" spans="1:9" ht="13.5" customHeight="1">
      <c r="A16" s="753"/>
      <c r="B16" s="753"/>
      <c r="C16" s="766"/>
      <c r="D16" s="739"/>
      <c r="E16" s="740"/>
      <c r="F16" s="23" t="s">
        <v>856</v>
      </c>
      <c r="G16" s="24"/>
      <c r="H16" s="540" t="s">
        <v>865</v>
      </c>
      <c r="I16" s="38"/>
    </row>
    <row r="17" spans="1:9" ht="13.5" customHeight="1" thickBot="1">
      <c r="A17" s="753"/>
      <c r="B17" s="753"/>
      <c r="C17" s="767"/>
      <c r="D17" s="741"/>
      <c r="E17" s="742"/>
      <c r="F17" s="23" t="s">
        <v>858</v>
      </c>
      <c r="G17" s="24"/>
      <c r="H17" s="541" t="s">
        <v>866</v>
      </c>
      <c r="I17" s="33"/>
    </row>
    <row r="18" spans="1:9" ht="13.5" customHeight="1">
      <c r="A18" s="753"/>
      <c r="B18" s="753"/>
      <c r="C18" s="765" t="s">
        <v>867</v>
      </c>
      <c r="D18" s="737"/>
      <c r="E18" s="738"/>
      <c r="F18" s="15" t="s">
        <v>868</v>
      </c>
      <c r="G18" s="16"/>
      <c r="H18" s="539" t="s">
        <v>869</v>
      </c>
      <c r="I18" s="31"/>
    </row>
    <row r="19" spans="1:9" ht="13.5" customHeight="1">
      <c r="A19" s="753"/>
      <c r="B19" s="753"/>
      <c r="C19" s="766"/>
      <c r="D19" s="739"/>
      <c r="E19" s="740"/>
      <c r="F19" s="17" t="s">
        <v>854</v>
      </c>
      <c r="G19" s="18"/>
      <c r="H19" s="540" t="s">
        <v>870</v>
      </c>
      <c r="I19" s="34"/>
    </row>
    <row r="20" spans="1:9" ht="13.5" customHeight="1">
      <c r="A20" s="753"/>
      <c r="B20" s="753"/>
      <c r="C20" s="766"/>
      <c r="D20" s="739"/>
      <c r="E20" s="740"/>
      <c r="F20" s="17" t="s">
        <v>856</v>
      </c>
      <c r="G20" s="18"/>
      <c r="H20" s="540" t="s">
        <v>871</v>
      </c>
      <c r="I20" s="34"/>
    </row>
    <row r="21" spans="1:9" ht="13.5" customHeight="1">
      <c r="A21" s="753"/>
      <c r="B21" s="753"/>
      <c r="C21" s="766"/>
      <c r="D21" s="739"/>
      <c r="E21" s="740"/>
      <c r="F21" s="17" t="s">
        <v>858</v>
      </c>
      <c r="G21" s="18"/>
      <c r="H21" s="540" t="s">
        <v>872</v>
      </c>
      <c r="I21" s="38"/>
    </row>
    <row r="22" spans="1:9" ht="13.5" customHeight="1" thickBot="1">
      <c r="A22" s="753"/>
      <c r="B22" s="754"/>
      <c r="C22" s="767"/>
      <c r="D22" s="741"/>
      <c r="E22" s="742"/>
      <c r="F22" s="19" t="s">
        <v>873</v>
      </c>
      <c r="G22" s="20"/>
      <c r="H22" s="541" t="s">
        <v>874</v>
      </c>
      <c r="I22" s="33"/>
    </row>
    <row r="23" spans="1:9" ht="13.5" customHeight="1">
      <c r="A23" s="753"/>
      <c r="B23" s="752" t="s">
        <v>875</v>
      </c>
      <c r="C23" s="765" t="s">
        <v>876</v>
      </c>
      <c r="D23" s="737"/>
      <c r="E23" s="738"/>
      <c r="F23" s="21" t="s">
        <v>42</v>
      </c>
      <c r="G23" s="22"/>
      <c r="H23" s="539" t="s">
        <v>877</v>
      </c>
      <c r="I23" s="31"/>
    </row>
    <row r="24" spans="1:9" ht="13.5" customHeight="1" thickBot="1">
      <c r="A24" s="753"/>
      <c r="B24" s="753"/>
      <c r="C24" s="767"/>
      <c r="D24" s="741"/>
      <c r="E24" s="742"/>
      <c r="F24" s="19" t="s">
        <v>878</v>
      </c>
      <c r="G24" s="20"/>
      <c r="H24" s="541" t="s">
        <v>879</v>
      </c>
      <c r="I24" s="33"/>
    </row>
    <row r="25" spans="1:9" ht="13.5" customHeight="1">
      <c r="A25" s="753"/>
      <c r="B25" s="753"/>
      <c r="C25" s="765" t="s">
        <v>1909</v>
      </c>
      <c r="D25" s="737"/>
      <c r="E25" s="738"/>
      <c r="F25" s="15" t="s">
        <v>40</v>
      </c>
      <c r="G25" s="16"/>
      <c r="H25" s="542" t="s">
        <v>880</v>
      </c>
      <c r="I25" s="31"/>
    </row>
    <row r="26" spans="1:9" ht="13.5" customHeight="1">
      <c r="A26" s="753"/>
      <c r="B26" s="753"/>
      <c r="C26" s="766"/>
      <c r="D26" s="739"/>
      <c r="E26" s="740"/>
      <c r="F26" s="17" t="s">
        <v>41</v>
      </c>
      <c r="G26" s="18"/>
      <c r="H26" s="540" t="s">
        <v>881</v>
      </c>
      <c r="I26" s="38"/>
    </row>
    <row r="27" spans="1:9" ht="13.5" customHeight="1" thickBot="1">
      <c r="A27" s="753"/>
      <c r="B27" s="753"/>
      <c r="C27" s="767"/>
      <c r="D27" s="741"/>
      <c r="E27" s="742"/>
      <c r="F27" s="23" t="s">
        <v>882</v>
      </c>
      <c r="G27" s="24"/>
      <c r="H27" s="541" t="s">
        <v>883</v>
      </c>
      <c r="I27" s="32"/>
    </row>
    <row r="28" spans="1:9" ht="13.5" customHeight="1">
      <c r="A28" s="753"/>
      <c r="B28" s="753"/>
      <c r="C28" s="765" t="s">
        <v>884</v>
      </c>
      <c r="D28" s="737"/>
      <c r="E28" s="738"/>
      <c r="F28" s="15" t="s">
        <v>40</v>
      </c>
      <c r="G28" s="16"/>
      <c r="H28" s="542" t="s">
        <v>885</v>
      </c>
      <c r="I28" s="31"/>
    </row>
    <row r="29" spans="1:9" ht="13.5" customHeight="1">
      <c r="A29" s="753"/>
      <c r="B29" s="753"/>
      <c r="C29" s="766"/>
      <c r="D29" s="739"/>
      <c r="E29" s="740"/>
      <c r="F29" s="17" t="s">
        <v>41</v>
      </c>
      <c r="G29" s="18"/>
      <c r="H29" s="540" t="s">
        <v>886</v>
      </c>
      <c r="I29" s="38"/>
    </row>
    <row r="30" spans="1:9" ht="13.5" customHeight="1" thickBot="1">
      <c r="A30" s="753"/>
      <c r="B30" s="753"/>
      <c r="C30" s="767"/>
      <c r="D30" s="741"/>
      <c r="E30" s="742"/>
      <c r="F30" s="23" t="s">
        <v>882</v>
      </c>
      <c r="G30" s="24"/>
      <c r="H30" s="541" t="s">
        <v>887</v>
      </c>
      <c r="I30" s="33"/>
    </row>
    <row r="31" spans="1:9" ht="13.5" customHeight="1">
      <c r="A31" s="753"/>
      <c r="B31" s="753"/>
      <c r="C31" s="765" t="s">
        <v>1910</v>
      </c>
      <c r="D31" s="737"/>
      <c r="E31" s="738"/>
      <c r="F31" s="15" t="s">
        <v>40</v>
      </c>
      <c r="G31" s="16"/>
      <c r="H31" s="542" t="s">
        <v>888</v>
      </c>
      <c r="I31" s="31"/>
    </row>
    <row r="32" spans="1:9" ht="13.5" customHeight="1">
      <c r="A32" s="753"/>
      <c r="B32" s="753"/>
      <c r="C32" s="766"/>
      <c r="D32" s="739"/>
      <c r="E32" s="740"/>
      <c r="F32" s="17" t="s">
        <v>41</v>
      </c>
      <c r="G32" s="18"/>
      <c r="H32" s="540" t="s">
        <v>889</v>
      </c>
      <c r="I32" s="38"/>
    </row>
    <row r="33" spans="1:9" ht="13.5" customHeight="1" thickBot="1">
      <c r="A33" s="753"/>
      <c r="B33" s="753"/>
      <c r="C33" s="767"/>
      <c r="D33" s="741"/>
      <c r="E33" s="742"/>
      <c r="F33" s="23" t="s">
        <v>882</v>
      </c>
      <c r="G33" s="24"/>
      <c r="H33" s="541" t="s">
        <v>890</v>
      </c>
      <c r="I33" s="33"/>
    </row>
    <row r="34" spans="1:9" ht="13.5" customHeight="1">
      <c r="A34" s="753"/>
      <c r="B34" s="753"/>
      <c r="C34" s="765" t="s">
        <v>1911</v>
      </c>
      <c r="D34" s="737"/>
      <c r="E34" s="738"/>
      <c r="F34" s="15" t="s">
        <v>40</v>
      </c>
      <c r="G34" s="16"/>
      <c r="H34" s="542" t="s">
        <v>891</v>
      </c>
      <c r="I34" s="31"/>
    </row>
    <row r="35" spans="1:9" ht="13.5" customHeight="1">
      <c r="A35" s="753"/>
      <c r="B35" s="753"/>
      <c r="C35" s="766"/>
      <c r="D35" s="739"/>
      <c r="E35" s="740"/>
      <c r="F35" s="17" t="s">
        <v>41</v>
      </c>
      <c r="G35" s="18"/>
      <c r="H35" s="540" t="s">
        <v>892</v>
      </c>
      <c r="I35" s="38"/>
    </row>
    <row r="36" spans="1:9" ht="13.5" customHeight="1" thickBot="1">
      <c r="A36" s="753"/>
      <c r="B36" s="753"/>
      <c r="C36" s="767"/>
      <c r="D36" s="741"/>
      <c r="E36" s="742"/>
      <c r="F36" s="23" t="s">
        <v>882</v>
      </c>
      <c r="G36" s="24"/>
      <c r="H36" s="541" t="s">
        <v>893</v>
      </c>
      <c r="I36" s="33"/>
    </row>
    <row r="37" spans="1:9" ht="13.5" customHeight="1">
      <c r="A37" s="753"/>
      <c r="B37" s="753"/>
      <c r="C37" s="765" t="s">
        <v>1912</v>
      </c>
      <c r="D37" s="737"/>
      <c r="E37" s="738"/>
      <c r="F37" s="15" t="s">
        <v>40</v>
      </c>
      <c r="G37" s="16"/>
      <c r="H37" s="542" t="s">
        <v>1895</v>
      </c>
      <c r="I37" s="31"/>
    </row>
    <row r="38" spans="1:9" ht="13.5" customHeight="1">
      <c r="A38" s="753"/>
      <c r="B38" s="753"/>
      <c r="C38" s="766"/>
      <c r="D38" s="739"/>
      <c r="E38" s="740"/>
      <c r="F38" s="17" t="s">
        <v>41</v>
      </c>
      <c r="G38" s="18"/>
      <c r="H38" s="540" t="s">
        <v>1896</v>
      </c>
      <c r="I38" s="38"/>
    </row>
    <row r="39" spans="1:9" ht="13.5" customHeight="1" thickBot="1">
      <c r="A39" s="753"/>
      <c r="B39" s="753"/>
      <c r="C39" s="767"/>
      <c r="D39" s="741"/>
      <c r="E39" s="742"/>
      <c r="F39" s="23" t="s">
        <v>882</v>
      </c>
      <c r="G39" s="24"/>
      <c r="H39" s="541" t="s">
        <v>1897</v>
      </c>
      <c r="I39" s="33"/>
    </row>
    <row r="40" spans="1:9" ht="13.5" customHeight="1">
      <c r="A40" s="753"/>
      <c r="B40" s="753"/>
      <c r="C40" s="765" t="s">
        <v>894</v>
      </c>
      <c r="D40" s="737"/>
      <c r="E40" s="738"/>
      <c r="F40" s="15" t="s">
        <v>40</v>
      </c>
      <c r="G40" s="50"/>
      <c r="H40" s="413" t="s">
        <v>895</v>
      </c>
      <c r="I40" s="31"/>
    </row>
    <row r="41" spans="1:9" ht="13.5" customHeight="1">
      <c r="A41" s="753"/>
      <c r="B41" s="753"/>
      <c r="C41" s="766"/>
      <c r="D41" s="739"/>
      <c r="E41" s="740"/>
      <c r="F41" s="17" t="s">
        <v>41</v>
      </c>
      <c r="G41" s="51"/>
      <c r="H41" s="414" t="s">
        <v>896</v>
      </c>
      <c r="I41" s="38"/>
    </row>
    <row r="42" spans="1:9" ht="13.5" customHeight="1" thickBot="1">
      <c r="A42" s="753"/>
      <c r="B42" s="753"/>
      <c r="C42" s="767"/>
      <c r="D42" s="741"/>
      <c r="E42" s="742"/>
      <c r="F42" s="19" t="s">
        <v>882</v>
      </c>
      <c r="G42" s="52"/>
      <c r="H42" s="412" t="s">
        <v>897</v>
      </c>
      <c r="I42" s="33"/>
    </row>
    <row r="43" spans="1:9" ht="13.5" customHeight="1">
      <c r="A43" s="753"/>
      <c r="B43" s="753"/>
      <c r="C43" s="1343" t="s">
        <v>1913</v>
      </c>
      <c r="D43" s="1344"/>
      <c r="E43" s="1344"/>
      <c r="F43" s="1357" t="s">
        <v>40</v>
      </c>
      <c r="G43" s="1358"/>
      <c r="H43" s="413" t="s">
        <v>1898</v>
      </c>
      <c r="I43" s="31"/>
    </row>
    <row r="44" spans="1:9" ht="13.5" thickBot="1">
      <c r="A44" s="753"/>
      <c r="B44" s="753"/>
      <c r="C44" s="1345"/>
      <c r="D44" s="1346"/>
      <c r="E44" s="1346"/>
      <c r="F44" s="1347" t="s">
        <v>41</v>
      </c>
      <c r="G44" s="917"/>
      <c r="H44" s="658" t="s">
        <v>1899</v>
      </c>
      <c r="I44" s="54"/>
    </row>
    <row r="45" spans="1:9" ht="12.75">
      <c r="A45" s="753"/>
      <c r="B45" s="753"/>
      <c r="C45" s="765" t="s">
        <v>1914</v>
      </c>
      <c r="D45" s="737"/>
      <c r="E45" s="737"/>
      <c r="F45" s="1348" t="s">
        <v>40</v>
      </c>
      <c r="G45" s="1349"/>
      <c r="H45" s="613" t="s">
        <v>1900</v>
      </c>
      <c r="I45" s="55"/>
    </row>
    <row r="46" spans="1:9" ht="12.75">
      <c r="A46" s="753"/>
      <c r="B46" s="753"/>
      <c r="C46" s="766"/>
      <c r="D46" s="739"/>
      <c r="E46" s="739"/>
      <c r="F46" s="1350" t="s">
        <v>41</v>
      </c>
      <c r="G46" s="1351"/>
      <c r="H46" s="614" t="s">
        <v>1901</v>
      </c>
      <c r="I46" s="56"/>
    </row>
    <row r="47" spans="1:9" ht="13.5" thickBot="1">
      <c r="A47" s="753"/>
      <c r="B47" s="753"/>
      <c r="C47" s="767"/>
      <c r="D47" s="741"/>
      <c r="E47" s="741"/>
      <c r="F47" s="1347" t="s">
        <v>882</v>
      </c>
      <c r="G47" s="917"/>
      <c r="H47" s="658" t="s">
        <v>1902</v>
      </c>
      <c r="I47" s="54"/>
    </row>
    <row r="48" spans="1:9" ht="12.75">
      <c r="A48" s="753"/>
      <c r="B48" s="753"/>
      <c r="C48" s="765" t="s">
        <v>1915</v>
      </c>
      <c r="D48" s="737"/>
      <c r="E48" s="737"/>
      <c r="F48" s="1348" t="s">
        <v>40</v>
      </c>
      <c r="G48" s="1349"/>
      <c r="H48" s="659" t="s">
        <v>1903</v>
      </c>
      <c r="I48" s="55"/>
    </row>
    <row r="49" spans="1:9" ht="12.75">
      <c r="A49" s="753"/>
      <c r="B49" s="753"/>
      <c r="C49" s="766"/>
      <c r="D49" s="739"/>
      <c r="E49" s="739"/>
      <c r="F49" s="1355" t="s">
        <v>41</v>
      </c>
      <c r="G49" s="1356"/>
      <c r="H49" s="634" t="s">
        <v>1904</v>
      </c>
      <c r="I49" s="56"/>
    </row>
    <row r="50" spans="1:9" ht="13.5" thickBot="1">
      <c r="A50" s="753"/>
      <c r="B50" s="753"/>
      <c r="C50" s="767"/>
      <c r="D50" s="741"/>
      <c r="E50" s="741"/>
      <c r="F50" s="1347" t="s">
        <v>882</v>
      </c>
      <c r="G50" s="917"/>
      <c r="H50" s="660" t="s">
        <v>1905</v>
      </c>
      <c r="I50" s="54"/>
    </row>
    <row r="51" spans="1:9" ht="12.75">
      <c r="A51" s="753"/>
      <c r="B51" s="753"/>
      <c r="C51" s="765" t="s">
        <v>898</v>
      </c>
      <c r="D51" s="737"/>
      <c r="E51" s="737"/>
      <c r="F51" s="1348" t="s">
        <v>40</v>
      </c>
      <c r="G51" s="1349"/>
      <c r="H51" s="613" t="s">
        <v>1906</v>
      </c>
      <c r="I51" s="55"/>
    </row>
    <row r="52" spans="1:9" ht="12.75">
      <c r="A52" s="753"/>
      <c r="B52" s="753"/>
      <c r="C52" s="766"/>
      <c r="D52" s="739"/>
      <c r="E52" s="739"/>
      <c r="F52" s="1355" t="s">
        <v>41</v>
      </c>
      <c r="G52" s="1356"/>
      <c r="H52" s="614" t="s">
        <v>1907</v>
      </c>
      <c r="I52" s="56"/>
    </row>
    <row r="53" spans="1:9" ht="13.5" thickBot="1">
      <c r="A53" s="754"/>
      <c r="B53" s="754"/>
      <c r="C53" s="767"/>
      <c r="D53" s="741"/>
      <c r="E53" s="741"/>
      <c r="F53" s="1347" t="s">
        <v>882</v>
      </c>
      <c r="G53" s="917"/>
      <c r="H53" s="658" t="s">
        <v>1908</v>
      </c>
      <c r="I53" s="54"/>
    </row>
  </sheetData>
  <sheetProtection password="D63C" sheet="1"/>
  <mergeCells count="30">
    <mergeCell ref="F51:G51"/>
    <mergeCell ref="C48:E50"/>
    <mergeCell ref="F52:G52"/>
    <mergeCell ref="F53:G53"/>
    <mergeCell ref="C23:E24"/>
    <mergeCell ref="C25:E27"/>
    <mergeCell ref="F49:G49"/>
    <mergeCell ref="F50:G50"/>
    <mergeCell ref="F43:G43"/>
    <mergeCell ref="C34:E36"/>
    <mergeCell ref="A7:G7"/>
    <mergeCell ref="A1:G2"/>
    <mergeCell ref="A8:A53"/>
    <mergeCell ref="B8:B22"/>
    <mergeCell ref="C8:E12"/>
    <mergeCell ref="C13:E17"/>
    <mergeCell ref="C18:E22"/>
    <mergeCell ref="B23:B53"/>
    <mergeCell ref="C28:E30"/>
    <mergeCell ref="C31:E33"/>
    <mergeCell ref="C37:E39"/>
    <mergeCell ref="C40:E42"/>
    <mergeCell ref="C43:E44"/>
    <mergeCell ref="C51:E53"/>
    <mergeCell ref="F44:G44"/>
    <mergeCell ref="F45:G45"/>
    <mergeCell ref="F46:G46"/>
    <mergeCell ref="F47:G47"/>
    <mergeCell ref="F48:G48"/>
    <mergeCell ref="C45:E47"/>
  </mergeCells>
  <printOptions/>
  <pageMargins left="0.5905511811023623" right="0.1968503937007874" top="0.3937007874015748" bottom="0.1968503937007874" header="0" footer="0"/>
  <pageSetup fitToHeight="1" fitToWidth="1" horizontalDpi="600" verticalDpi="600" orientation="landscape" paperSize="9" scale="35" r:id="rId2"/>
  <drawing r:id="rId1"/>
</worksheet>
</file>

<file path=xl/worksheets/sheet6.xml><?xml version="1.0" encoding="utf-8"?>
<worksheet xmlns="http://schemas.openxmlformats.org/spreadsheetml/2006/main" xmlns:r="http://schemas.openxmlformats.org/officeDocument/2006/relationships">
  <sheetPr>
    <tabColor rgb="FFFF9C85"/>
  </sheetPr>
  <dimension ref="A1:I370"/>
  <sheetViews>
    <sheetView showGridLines="0" zoomScalePageLayoutView="0" workbookViewId="0" topLeftCell="A1">
      <selection activeCell="I8" sqref="I8"/>
    </sheetView>
  </sheetViews>
  <sheetFormatPr defaultColWidth="11.421875" defaultRowHeight="12.75"/>
  <cols>
    <col min="1" max="1" width="8.140625" style="415" customWidth="1"/>
    <col min="2" max="2" width="5.7109375" style="415" customWidth="1"/>
    <col min="3" max="3" width="8.140625" style="415" customWidth="1"/>
    <col min="4" max="4" width="12.00390625" style="415" customWidth="1"/>
    <col min="5" max="5" width="15.7109375" style="415" customWidth="1"/>
    <col min="6" max="6" width="18.7109375" style="415" customWidth="1"/>
    <col min="7" max="7" width="13.57421875" style="415" customWidth="1"/>
    <col min="8" max="8" width="6.7109375" style="415" customWidth="1"/>
    <col min="9" max="9" width="12.8515625" style="415" customWidth="1"/>
    <col min="10" max="16384" width="11.421875" style="88" customWidth="1"/>
  </cols>
  <sheetData>
    <row r="1" spans="1:9" ht="18" customHeight="1">
      <c r="A1" s="846" t="s">
        <v>2110</v>
      </c>
      <c r="B1" s="846"/>
      <c r="C1" s="846"/>
      <c r="D1" s="846"/>
      <c r="E1" s="846"/>
      <c r="F1" s="846"/>
      <c r="G1" s="846"/>
      <c r="H1" s="87"/>
      <c r="I1" s="87"/>
    </row>
    <row r="2" spans="1:9" ht="18" customHeight="1">
      <c r="A2" s="846"/>
      <c r="B2" s="846"/>
      <c r="C2" s="846"/>
      <c r="D2" s="846"/>
      <c r="E2" s="846"/>
      <c r="F2" s="846"/>
      <c r="G2" s="846"/>
      <c r="H2" s="87"/>
      <c r="I2" s="87"/>
    </row>
    <row r="3" spans="1:9" ht="12.75" customHeight="1">
      <c r="A3" s="89" t="s">
        <v>215</v>
      </c>
      <c r="B3" s="90" t="str">
        <f>clues</f>
        <v>CLUES200</v>
      </c>
      <c r="C3" s="90"/>
      <c r="D3" s="90"/>
      <c r="E3" s="90"/>
      <c r="F3" s="90"/>
      <c r="G3" s="89"/>
      <c r="H3" s="89"/>
      <c r="I3" s="92" t="s">
        <v>2725</v>
      </c>
    </row>
    <row r="4" spans="1:9" ht="12.75">
      <c r="A4" s="89" t="s">
        <v>780</v>
      </c>
      <c r="B4" s="89"/>
      <c r="C4" s="89"/>
      <c r="D4" s="90" t="str">
        <f>unidad</f>
        <v>UNIDAD 200</v>
      </c>
      <c r="E4" s="90"/>
      <c r="F4" s="90"/>
      <c r="G4" s="90"/>
      <c r="H4" s="90"/>
      <c r="I4" s="89"/>
    </row>
    <row r="5" spans="1:9" ht="11.25" customHeight="1">
      <c r="A5" s="93" t="s">
        <v>779</v>
      </c>
      <c r="B5" s="90">
        <f>mes</f>
        <v>0</v>
      </c>
      <c r="C5" s="90"/>
      <c r="D5" s="90"/>
      <c r="E5" s="89"/>
      <c r="F5" s="89"/>
      <c r="G5" s="89"/>
      <c r="H5" s="93" t="s">
        <v>0</v>
      </c>
      <c r="I5" s="94">
        <f>anno</f>
        <v>2023</v>
      </c>
    </row>
    <row r="6" spans="1:9" ht="13.5" customHeight="1" thickBot="1">
      <c r="A6" s="88"/>
      <c r="B6" s="88"/>
      <c r="C6" s="88"/>
      <c r="D6" s="88"/>
      <c r="E6" s="88"/>
      <c r="F6" s="88"/>
      <c r="G6" s="88"/>
      <c r="H6" s="88"/>
      <c r="I6" s="88"/>
    </row>
    <row r="7" spans="1:9" ht="11.25" customHeight="1" thickBot="1">
      <c r="A7" s="847" t="s">
        <v>7</v>
      </c>
      <c r="B7" s="848"/>
      <c r="C7" s="848"/>
      <c r="D7" s="848"/>
      <c r="E7" s="848"/>
      <c r="F7" s="848"/>
      <c r="G7" s="849"/>
      <c r="H7" s="96" t="s">
        <v>521</v>
      </c>
      <c r="I7" s="97" t="s">
        <v>1</v>
      </c>
    </row>
    <row r="8" spans="1:9" ht="12.75">
      <c r="A8" s="752" t="s">
        <v>899</v>
      </c>
      <c r="B8" s="894" t="s">
        <v>2192</v>
      </c>
      <c r="C8" s="1077"/>
      <c r="D8" s="1474" t="s">
        <v>900</v>
      </c>
      <c r="E8" s="1475"/>
      <c r="F8" s="1475"/>
      <c r="G8" s="1475"/>
      <c r="H8" s="555" t="s">
        <v>901</v>
      </c>
      <c r="I8" s="31"/>
    </row>
    <row r="9" spans="1:9" ht="13.5" thickBot="1">
      <c r="A9" s="753"/>
      <c r="B9" s="897"/>
      <c r="C9" s="1079"/>
      <c r="D9" s="1476" t="s">
        <v>97</v>
      </c>
      <c r="E9" s="1477"/>
      <c r="F9" s="1477"/>
      <c r="G9" s="1477"/>
      <c r="H9" s="554" t="s">
        <v>902</v>
      </c>
      <c r="I9" s="33"/>
    </row>
    <row r="10" spans="1:9" ht="12.75" customHeight="1">
      <c r="A10" s="753"/>
      <c r="B10" s="894" t="s">
        <v>2749</v>
      </c>
      <c r="C10" s="1077"/>
      <c r="D10" s="1468" t="s">
        <v>464</v>
      </c>
      <c r="E10" s="1469"/>
      <c r="F10" s="1466" t="s">
        <v>15</v>
      </c>
      <c r="G10" s="1467"/>
      <c r="H10" s="555" t="s">
        <v>1756</v>
      </c>
      <c r="I10" s="31"/>
    </row>
    <row r="11" spans="1:9" ht="12.75" customHeight="1">
      <c r="A11" s="753"/>
      <c r="B11" s="896"/>
      <c r="C11" s="1078"/>
      <c r="D11" s="1470"/>
      <c r="E11" s="1471"/>
      <c r="F11" s="1465" t="s">
        <v>903</v>
      </c>
      <c r="G11" s="1375"/>
      <c r="H11" s="553" t="s">
        <v>1757</v>
      </c>
      <c r="I11" s="38"/>
    </row>
    <row r="12" spans="1:9" ht="12.75" customHeight="1">
      <c r="A12" s="753"/>
      <c r="B12" s="896"/>
      <c r="C12" s="1078"/>
      <c r="D12" s="1470"/>
      <c r="E12" s="1471"/>
      <c r="F12" s="1465" t="s">
        <v>904</v>
      </c>
      <c r="G12" s="1375"/>
      <c r="H12" s="553" t="s">
        <v>1758</v>
      </c>
      <c r="I12" s="38"/>
    </row>
    <row r="13" spans="1:9" ht="12.75" customHeight="1">
      <c r="A13" s="753"/>
      <c r="B13" s="896"/>
      <c r="C13" s="1078"/>
      <c r="D13" s="1470"/>
      <c r="E13" s="1471"/>
      <c r="F13" s="661" t="s">
        <v>2666</v>
      </c>
      <c r="G13" s="168"/>
      <c r="H13" s="561" t="s">
        <v>2667</v>
      </c>
      <c r="I13" s="38"/>
    </row>
    <row r="14" spans="1:9" ht="12.75" customHeight="1">
      <c r="A14" s="753"/>
      <c r="B14" s="896"/>
      <c r="C14" s="1078"/>
      <c r="D14" s="1470"/>
      <c r="E14" s="1471"/>
      <c r="F14" s="1465" t="s">
        <v>18</v>
      </c>
      <c r="G14" s="1375"/>
      <c r="H14" s="553" t="s">
        <v>1759</v>
      </c>
      <c r="I14" s="38"/>
    </row>
    <row r="15" spans="1:9" ht="12.75" customHeight="1">
      <c r="A15" s="753"/>
      <c r="B15" s="896"/>
      <c r="C15" s="1078"/>
      <c r="D15" s="1470"/>
      <c r="E15" s="1471"/>
      <c r="F15" s="1465" t="s">
        <v>24</v>
      </c>
      <c r="G15" s="1375"/>
      <c r="H15" s="553" t="s">
        <v>1760</v>
      </c>
      <c r="I15" s="38"/>
    </row>
    <row r="16" spans="1:9" ht="12.75">
      <c r="A16" s="753"/>
      <c r="B16" s="896"/>
      <c r="C16" s="1078"/>
      <c r="D16" s="1470"/>
      <c r="E16" s="1471"/>
      <c r="F16" s="1465" t="s">
        <v>19</v>
      </c>
      <c r="G16" s="1375"/>
      <c r="H16" s="553" t="s">
        <v>1761</v>
      </c>
      <c r="I16" s="38"/>
    </row>
    <row r="17" spans="1:9" ht="12.75" customHeight="1">
      <c r="A17" s="753"/>
      <c r="B17" s="896"/>
      <c r="C17" s="1078"/>
      <c r="D17" s="1470"/>
      <c r="E17" s="1471"/>
      <c r="F17" s="1465" t="s">
        <v>1690</v>
      </c>
      <c r="G17" s="1375"/>
      <c r="H17" s="553" t="s">
        <v>1762</v>
      </c>
      <c r="I17" s="26"/>
    </row>
    <row r="18" spans="1:9" ht="12.75">
      <c r="A18" s="753"/>
      <c r="B18" s="896"/>
      <c r="C18" s="1078"/>
      <c r="D18" s="1470"/>
      <c r="E18" s="1471"/>
      <c r="F18" s="1465" t="s">
        <v>311</v>
      </c>
      <c r="G18" s="1375"/>
      <c r="H18" s="553" t="s">
        <v>1763</v>
      </c>
      <c r="I18" s="26"/>
    </row>
    <row r="19" spans="1:9" ht="13.5" customHeight="1" thickBot="1">
      <c r="A19" s="753"/>
      <c r="B19" s="896"/>
      <c r="C19" s="1078"/>
      <c r="D19" s="1472"/>
      <c r="E19" s="1473"/>
      <c r="F19" s="1482" t="s">
        <v>21</v>
      </c>
      <c r="G19" s="1483"/>
      <c r="H19" s="554" t="s">
        <v>1764</v>
      </c>
      <c r="I19" s="29"/>
    </row>
    <row r="20" spans="1:9" ht="12.75" customHeight="1">
      <c r="A20" s="753"/>
      <c r="B20" s="896"/>
      <c r="C20" s="1078"/>
      <c r="D20" s="1478" t="s">
        <v>208</v>
      </c>
      <c r="E20" s="1479"/>
      <c r="F20" s="1466" t="s">
        <v>15</v>
      </c>
      <c r="G20" s="1467"/>
      <c r="H20" s="555" t="s">
        <v>1765</v>
      </c>
      <c r="I20" s="31"/>
    </row>
    <row r="21" spans="1:9" ht="12.75">
      <c r="A21" s="753"/>
      <c r="B21" s="896"/>
      <c r="C21" s="1078"/>
      <c r="D21" s="1480"/>
      <c r="E21" s="1481"/>
      <c r="F21" s="1465" t="s">
        <v>903</v>
      </c>
      <c r="G21" s="1375"/>
      <c r="H21" s="553" t="s">
        <v>1766</v>
      </c>
      <c r="I21" s="38"/>
    </row>
    <row r="22" spans="1:9" ht="12.75">
      <c r="A22" s="753"/>
      <c r="B22" s="896"/>
      <c r="C22" s="1078"/>
      <c r="D22" s="1480"/>
      <c r="E22" s="1481"/>
      <c r="F22" s="1465" t="s">
        <v>904</v>
      </c>
      <c r="G22" s="1375"/>
      <c r="H22" s="553" t="s">
        <v>1767</v>
      </c>
      <c r="I22" s="38"/>
    </row>
    <row r="23" spans="1:9" ht="12.75">
      <c r="A23" s="753"/>
      <c r="B23" s="896"/>
      <c r="C23" s="1078"/>
      <c r="D23" s="1480"/>
      <c r="E23" s="1481"/>
      <c r="F23" s="661" t="s">
        <v>2666</v>
      </c>
      <c r="G23" s="168"/>
      <c r="H23" s="561" t="s">
        <v>2668</v>
      </c>
      <c r="I23" s="38"/>
    </row>
    <row r="24" spans="1:9" ht="12.75">
      <c r="A24" s="753"/>
      <c r="B24" s="896"/>
      <c r="C24" s="1078"/>
      <c r="D24" s="1480"/>
      <c r="E24" s="1481"/>
      <c r="F24" s="1465" t="s">
        <v>18</v>
      </c>
      <c r="G24" s="1375"/>
      <c r="H24" s="553" t="s">
        <v>1768</v>
      </c>
      <c r="I24" s="38"/>
    </row>
    <row r="25" spans="1:9" ht="12.75">
      <c r="A25" s="753"/>
      <c r="B25" s="896"/>
      <c r="C25" s="1078"/>
      <c r="D25" s="1480"/>
      <c r="E25" s="1481"/>
      <c r="F25" s="1465" t="s">
        <v>24</v>
      </c>
      <c r="G25" s="1375"/>
      <c r="H25" s="553" t="s">
        <v>1769</v>
      </c>
      <c r="I25" s="38"/>
    </row>
    <row r="26" spans="1:9" ht="12.75">
      <c r="A26" s="753"/>
      <c r="B26" s="896"/>
      <c r="C26" s="1078"/>
      <c r="D26" s="1480"/>
      <c r="E26" s="1481"/>
      <c r="F26" s="1465" t="s">
        <v>19</v>
      </c>
      <c r="G26" s="1375"/>
      <c r="H26" s="553" t="s">
        <v>1770</v>
      </c>
      <c r="I26" s="38"/>
    </row>
    <row r="27" spans="1:9" ht="12.75">
      <c r="A27" s="753"/>
      <c r="B27" s="896"/>
      <c r="C27" s="1078"/>
      <c r="D27" s="1480"/>
      <c r="E27" s="1481"/>
      <c r="F27" s="1465" t="s">
        <v>1690</v>
      </c>
      <c r="G27" s="1375"/>
      <c r="H27" s="553" t="s">
        <v>1771</v>
      </c>
      <c r="I27" s="26"/>
    </row>
    <row r="28" spans="1:9" ht="12.75">
      <c r="A28" s="753"/>
      <c r="B28" s="896"/>
      <c r="C28" s="1078"/>
      <c r="D28" s="1480"/>
      <c r="E28" s="1481"/>
      <c r="F28" s="1465" t="s">
        <v>311</v>
      </c>
      <c r="G28" s="1375"/>
      <c r="H28" s="553" t="s">
        <v>1772</v>
      </c>
      <c r="I28" s="26"/>
    </row>
    <row r="29" spans="1:9" ht="13.5" thickBot="1">
      <c r="A29" s="753"/>
      <c r="B29" s="896"/>
      <c r="C29" s="1078"/>
      <c r="D29" s="1480"/>
      <c r="E29" s="1481"/>
      <c r="F29" s="1484" t="s">
        <v>21</v>
      </c>
      <c r="G29" s="1485"/>
      <c r="H29" s="554" t="s">
        <v>1773</v>
      </c>
      <c r="I29" s="29"/>
    </row>
    <row r="30" spans="1:9" ht="14.25" customHeight="1">
      <c r="A30" s="753"/>
      <c r="B30" s="896"/>
      <c r="C30" s="1078"/>
      <c r="D30" s="1359" t="s">
        <v>2669</v>
      </c>
      <c r="E30" s="1360"/>
      <c r="F30" s="1365" t="s">
        <v>2670</v>
      </c>
      <c r="G30" s="1366"/>
      <c r="H30" s="662" t="s">
        <v>2671</v>
      </c>
      <c r="I30" s="501"/>
    </row>
    <row r="31" spans="1:9" ht="14.25" customHeight="1" thickBot="1">
      <c r="A31" s="753"/>
      <c r="B31" s="896"/>
      <c r="C31" s="1078"/>
      <c r="D31" s="1361"/>
      <c r="E31" s="1362"/>
      <c r="F31" s="1363" t="s">
        <v>2672</v>
      </c>
      <c r="G31" s="1364"/>
      <c r="H31" s="663" t="s">
        <v>2673</v>
      </c>
      <c r="I31" s="502"/>
    </row>
    <row r="32" spans="1:9" ht="14.25" customHeight="1">
      <c r="A32" s="753"/>
      <c r="B32" s="896"/>
      <c r="C32" s="1078"/>
      <c r="D32" s="1359" t="s">
        <v>1927</v>
      </c>
      <c r="E32" s="1360"/>
      <c r="F32" s="1365" t="s">
        <v>2670</v>
      </c>
      <c r="G32" s="1366"/>
      <c r="H32" s="662" t="s">
        <v>2674</v>
      </c>
      <c r="I32" s="501"/>
    </row>
    <row r="33" spans="1:9" ht="14.25" customHeight="1" thickBot="1">
      <c r="A33" s="753"/>
      <c r="B33" s="896"/>
      <c r="C33" s="1078"/>
      <c r="D33" s="1361"/>
      <c r="E33" s="1362"/>
      <c r="F33" s="1363" t="s">
        <v>2672</v>
      </c>
      <c r="G33" s="1364"/>
      <c r="H33" s="663" t="s">
        <v>2675</v>
      </c>
      <c r="I33" s="502"/>
    </row>
    <row r="34" spans="1:9" ht="14.25" customHeight="1">
      <c r="A34" s="753"/>
      <c r="B34" s="896"/>
      <c r="C34" s="1078"/>
      <c r="D34" s="1359" t="s">
        <v>2676</v>
      </c>
      <c r="E34" s="1360"/>
      <c r="F34" s="1365" t="s">
        <v>2670</v>
      </c>
      <c r="G34" s="1366"/>
      <c r="H34" s="662" t="s">
        <v>2677</v>
      </c>
      <c r="I34" s="501"/>
    </row>
    <row r="35" spans="1:9" ht="14.25" customHeight="1" thickBot="1">
      <c r="A35" s="753"/>
      <c r="B35" s="896"/>
      <c r="C35" s="1078"/>
      <c r="D35" s="1361"/>
      <c r="E35" s="1362"/>
      <c r="F35" s="1363" t="s">
        <v>2672</v>
      </c>
      <c r="G35" s="1364"/>
      <c r="H35" s="663" t="s">
        <v>2678</v>
      </c>
      <c r="I35" s="502"/>
    </row>
    <row r="36" spans="1:9" ht="14.25" customHeight="1">
      <c r="A36" s="753"/>
      <c r="B36" s="896"/>
      <c r="C36" s="1078"/>
      <c r="D36" s="1359" t="s">
        <v>2679</v>
      </c>
      <c r="E36" s="1360"/>
      <c r="F36" s="1365" t="s">
        <v>2670</v>
      </c>
      <c r="G36" s="1366"/>
      <c r="H36" s="662" t="s">
        <v>2680</v>
      </c>
      <c r="I36" s="501"/>
    </row>
    <row r="37" spans="1:9" ht="14.25" customHeight="1" thickBot="1">
      <c r="A37" s="753"/>
      <c r="B37" s="897"/>
      <c r="C37" s="1079"/>
      <c r="D37" s="1361"/>
      <c r="E37" s="1362"/>
      <c r="F37" s="1363" t="s">
        <v>2672</v>
      </c>
      <c r="G37" s="1364"/>
      <c r="H37" s="663" t="s">
        <v>2681</v>
      </c>
      <c r="I37" s="502"/>
    </row>
    <row r="38" spans="1:9" ht="12.75" customHeight="1">
      <c r="A38" s="753"/>
      <c r="B38" s="894" t="s">
        <v>71</v>
      </c>
      <c r="C38" s="1077"/>
      <c r="D38" s="1470" t="s">
        <v>464</v>
      </c>
      <c r="E38" s="1471"/>
      <c r="F38" s="1486" t="s">
        <v>15</v>
      </c>
      <c r="G38" s="1487"/>
      <c r="H38" s="555" t="s">
        <v>1774</v>
      </c>
      <c r="I38" s="25"/>
    </row>
    <row r="39" spans="1:9" ht="12.75" customHeight="1">
      <c r="A39" s="753"/>
      <c r="B39" s="896"/>
      <c r="C39" s="1078"/>
      <c r="D39" s="1470"/>
      <c r="E39" s="1471"/>
      <c r="F39" s="1465" t="s">
        <v>903</v>
      </c>
      <c r="G39" s="1375"/>
      <c r="H39" s="553" t="s">
        <v>1775</v>
      </c>
      <c r="I39" s="26"/>
    </row>
    <row r="40" spans="1:9" ht="12.75" customHeight="1">
      <c r="A40" s="753"/>
      <c r="B40" s="896"/>
      <c r="C40" s="1078"/>
      <c r="D40" s="1470"/>
      <c r="E40" s="1471"/>
      <c r="F40" s="1465" t="s">
        <v>904</v>
      </c>
      <c r="G40" s="1375"/>
      <c r="H40" s="553" t="s">
        <v>1776</v>
      </c>
      <c r="I40" s="26"/>
    </row>
    <row r="41" spans="1:9" ht="12.75" customHeight="1">
      <c r="A41" s="753"/>
      <c r="B41" s="896"/>
      <c r="C41" s="1078"/>
      <c r="D41" s="1470"/>
      <c r="E41" s="1471"/>
      <c r="F41" s="661" t="s">
        <v>2666</v>
      </c>
      <c r="G41" s="168"/>
      <c r="H41" s="561" t="s">
        <v>2682</v>
      </c>
      <c r="I41" s="26"/>
    </row>
    <row r="42" spans="1:9" ht="12.75" customHeight="1">
      <c r="A42" s="753"/>
      <c r="B42" s="896"/>
      <c r="C42" s="1078"/>
      <c r="D42" s="1470"/>
      <c r="E42" s="1471"/>
      <c r="F42" s="1465" t="s">
        <v>18</v>
      </c>
      <c r="G42" s="1375"/>
      <c r="H42" s="553" t="s">
        <v>1777</v>
      </c>
      <c r="I42" s="26"/>
    </row>
    <row r="43" spans="1:9" ht="12.75" customHeight="1">
      <c r="A43" s="753"/>
      <c r="B43" s="896"/>
      <c r="C43" s="1078"/>
      <c r="D43" s="1470"/>
      <c r="E43" s="1471"/>
      <c r="F43" s="1465" t="s">
        <v>24</v>
      </c>
      <c r="G43" s="1375"/>
      <c r="H43" s="553" t="s">
        <v>1778</v>
      </c>
      <c r="I43" s="26"/>
    </row>
    <row r="44" spans="1:9" ht="12.75">
      <c r="A44" s="753"/>
      <c r="B44" s="896"/>
      <c r="C44" s="1078"/>
      <c r="D44" s="1470"/>
      <c r="E44" s="1471"/>
      <c r="F44" s="1465" t="s">
        <v>19</v>
      </c>
      <c r="G44" s="1375"/>
      <c r="H44" s="553" t="s">
        <v>1779</v>
      </c>
      <c r="I44" s="26"/>
    </row>
    <row r="45" spans="1:9" ht="12.75" customHeight="1">
      <c r="A45" s="753"/>
      <c r="B45" s="896"/>
      <c r="C45" s="1078"/>
      <c r="D45" s="1470"/>
      <c r="E45" s="1471"/>
      <c r="F45" s="1465" t="s">
        <v>1690</v>
      </c>
      <c r="G45" s="1375"/>
      <c r="H45" s="553" t="s">
        <v>1780</v>
      </c>
      <c r="I45" s="26"/>
    </row>
    <row r="46" spans="1:9" ht="12.75">
      <c r="A46" s="753"/>
      <c r="B46" s="896"/>
      <c r="C46" s="1078"/>
      <c r="D46" s="1470"/>
      <c r="E46" s="1471"/>
      <c r="F46" s="1465" t="s">
        <v>311</v>
      </c>
      <c r="G46" s="1375"/>
      <c r="H46" s="553" t="s">
        <v>1781</v>
      </c>
      <c r="I46" s="26"/>
    </row>
    <row r="47" spans="1:9" ht="13.5" customHeight="1" thickBot="1">
      <c r="A47" s="753"/>
      <c r="B47" s="896"/>
      <c r="C47" s="1078"/>
      <c r="D47" s="1472"/>
      <c r="E47" s="1473"/>
      <c r="F47" s="1482" t="s">
        <v>21</v>
      </c>
      <c r="G47" s="1483"/>
      <c r="H47" s="554" t="s">
        <v>1782</v>
      </c>
      <c r="I47" s="29"/>
    </row>
    <row r="48" spans="1:9" ht="12.75">
      <c r="A48" s="753"/>
      <c r="B48" s="896"/>
      <c r="C48" s="1078"/>
      <c r="D48" s="1478" t="s">
        <v>208</v>
      </c>
      <c r="E48" s="1488"/>
      <c r="F48" s="1466" t="s">
        <v>15</v>
      </c>
      <c r="G48" s="1467"/>
      <c r="H48" s="555" t="s">
        <v>1783</v>
      </c>
      <c r="I48" s="25"/>
    </row>
    <row r="49" spans="1:9" ht="12.75">
      <c r="A49" s="753"/>
      <c r="B49" s="896"/>
      <c r="C49" s="1078"/>
      <c r="D49" s="1480"/>
      <c r="E49" s="1489"/>
      <c r="F49" s="1465" t="s">
        <v>903</v>
      </c>
      <c r="G49" s="1375"/>
      <c r="H49" s="553" t="s">
        <v>1784</v>
      </c>
      <c r="I49" s="26"/>
    </row>
    <row r="50" spans="1:9" ht="12.75">
      <c r="A50" s="753"/>
      <c r="B50" s="896"/>
      <c r="C50" s="1078"/>
      <c r="D50" s="1480"/>
      <c r="E50" s="1489"/>
      <c r="F50" s="1465" t="s">
        <v>904</v>
      </c>
      <c r="G50" s="1375"/>
      <c r="H50" s="553" t="s">
        <v>1785</v>
      </c>
      <c r="I50" s="26"/>
    </row>
    <row r="51" spans="1:9" ht="12.75">
      <c r="A51" s="753"/>
      <c r="B51" s="896"/>
      <c r="C51" s="1078"/>
      <c r="D51" s="1480"/>
      <c r="E51" s="1489"/>
      <c r="F51" s="661" t="s">
        <v>2666</v>
      </c>
      <c r="G51" s="168"/>
      <c r="H51" s="561" t="s">
        <v>2683</v>
      </c>
      <c r="I51" s="26"/>
    </row>
    <row r="52" spans="1:9" ht="12.75">
      <c r="A52" s="753"/>
      <c r="B52" s="896"/>
      <c r="C52" s="1078"/>
      <c r="D52" s="1480"/>
      <c r="E52" s="1489"/>
      <c r="F52" s="1465" t="s">
        <v>18</v>
      </c>
      <c r="G52" s="1375"/>
      <c r="H52" s="553" t="s">
        <v>1786</v>
      </c>
      <c r="I52" s="26"/>
    </row>
    <row r="53" spans="1:9" ht="12.75">
      <c r="A53" s="753"/>
      <c r="B53" s="896"/>
      <c r="C53" s="1078"/>
      <c r="D53" s="1480"/>
      <c r="E53" s="1489"/>
      <c r="F53" s="1465" t="s">
        <v>24</v>
      </c>
      <c r="G53" s="1375"/>
      <c r="H53" s="553" t="s">
        <v>1787</v>
      </c>
      <c r="I53" s="26"/>
    </row>
    <row r="54" spans="1:9" ht="12.75">
      <c r="A54" s="753"/>
      <c r="B54" s="896"/>
      <c r="C54" s="1078"/>
      <c r="D54" s="1480"/>
      <c r="E54" s="1489"/>
      <c r="F54" s="1465" t="s">
        <v>19</v>
      </c>
      <c r="G54" s="1375"/>
      <c r="H54" s="553" t="s">
        <v>1788</v>
      </c>
      <c r="I54" s="26"/>
    </row>
    <row r="55" spans="1:9" ht="12.75">
      <c r="A55" s="753"/>
      <c r="B55" s="896"/>
      <c r="C55" s="1078"/>
      <c r="D55" s="1480"/>
      <c r="E55" s="1489"/>
      <c r="F55" s="1465" t="s">
        <v>1690</v>
      </c>
      <c r="G55" s="1375"/>
      <c r="H55" s="553" t="s">
        <v>1789</v>
      </c>
      <c r="I55" s="26"/>
    </row>
    <row r="56" spans="1:9" ht="12.75">
      <c r="A56" s="753"/>
      <c r="B56" s="896"/>
      <c r="C56" s="1078"/>
      <c r="D56" s="1480"/>
      <c r="E56" s="1489"/>
      <c r="F56" s="1465" t="s">
        <v>311</v>
      </c>
      <c r="G56" s="1375"/>
      <c r="H56" s="553" t="s">
        <v>1790</v>
      </c>
      <c r="I56" s="26"/>
    </row>
    <row r="57" spans="1:9" ht="13.5" thickBot="1">
      <c r="A57" s="753"/>
      <c r="B57" s="897"/>
      <c r="C57" s="1079"/>
      <c r="D57" s="1490"/>
      <c r="E57" s="1491"/>
      <c r="F57" s="1482" t="s">
        <v>21</v>
      </c>
      <c r="G57" s="1483"/>
      <c r="H57" s="554" t="s">
        <v>1791</v>
      </c>
      <c r="I57" s="29"/>
    </row>
    <row r="58" spans="1:9" ht="12.75">
      <c r="A58" s="753"/>
      <c r="B58" s="894" t="s">
        <v>2111</v>
      </c>
      <c r="C58" s="1077"/>
      <c r="D58" s="1468" t="s">
        <v>464</v>
      </c>
      <c r="E58" s="1469"/>
      <c r="F58" s="1466" t="s">
        <v>15</v>
      </c>
      <c r="G58" s="1467"/>
      <c r="H58" s="606" t="s">
        <v>2112</v>
      </c>
      <c r="I58" s="25"/>
    </row>
    <row r="59" spans="1:9" ht="12.75">
      <c r="A59" s="753"/>
      <c r="B59" s="896"/>
      <c r="C59" s="1078"/>
      <c r="D59" s="1470"/>
      <c r="E59" s="1471"/>
      <c r="F59" s="1465" t="s">
        <v>903</v>
      </c>
      <c r="G59" s="1375"/>
      <c r="H59" s="330" t="s">
        <v>2113</v>
      </c>
      <c r="I59" s="26"/>
    </row>
    <row r="60" spans="1:9" ht="12.75">
      <c r="A60" s="753"/>
      <c r="B60" s="896"/>
      <c r="C60" s="1078"/>
      <c r="D60" s="1470"/>
      <c r="E60" s="1471"/>
      <c r="F60" s="1465" t="s">
        <v>904</v>
      </c>
      <c r="G60" s="1375"/>
      <c r="H60" s="330" t="s">
        <v>2114</v>
      </c>
      <c r="I60" s="26"/>
    </row>
    <row r="61" spans="1:9" ht="12.75">
      <c r="A61" s="753"/>
      <c r="B61" s="896"/>
      <c r="C61" s="1078"/>
      <c r="D61" s="1470"/>
      <c r="E61" s="1471"/>
      <c r="F61" s="661" t="s">
        <v>2666</v>
      </c>
      <c r="G61" s="168"/>
      <c r="H61" s="561" t="s">
        <v>2684</v>
      </c>
      <c r="I61" s="26"/>
    </row>
    <row r="62" spans="1:9" ht="12.75">
      <c r="A62" s="753"/>
      <c r="B62" s="896"/>
      <c r="C62" s="1078"/>
      <c r="D62" s="1470"/>
      <c r="E62" s="1471"/>
      <c r="F62" s="1465" t="s">
        <v>18</v>
      </c>
      <c r="G62" s="1375"/>
      <c r="H62" s="330" t="s">
        <v>2115</v>
      </c>
      <c r="I62" s="26"/>
    </row>
    <row r="63" spans="1:9" ht="12.75">
      <c r="A63" s="753"/>
      <c r="B63" s="896"/>
      <c r="C63" s="1078"/>
      <c r="D63" s="1470"/>
      <c r="E63" s="1471"/>
      <c r="F63" s="1465" t="s">
        <v>24</v>
      </c>
      <c r="G63" s="1375"/>
      <c r="H63" s="330" t="s">
        <v>2116</v>
      </c>
      <c r="I63" s="26"/>
    </row>
    <row r="64" spans="1:9" ht="12.75">
      <c r="A64" s="753"/>
      <c r="B64" s="896"/>
      <c r="C64" s="1078"/>
      <c r="D64" s="1470"/>
      <c r="E64" s="1471"/>
      <c r="F64" s="1465" t="s">
        <v>19</v>
      </c>
      <c r="G64" s="1375"/>
      <c r="H64" s="330" t="s">
        <v>2117</v>
      </c>
      <c r="I64" s="26"/>
    </row>
    <row r="65" spans="1:9" ht="12.75">
      <c r="A65" s="753"/>
      <c r="B65" s="896"/>
      <c r="C65" s="1078"/>
      <c r="D65" s="1470"/>
      <c r="E65" s="1471"/>
      <c r="F65" s="1465" t="s">
        <v>1690</v>
      </c>
      <c r="G65" s="1375"/>
      <c r="H65" s="330" t="s">
        <v>2118</v>
      </c>
      <c r="I65" s="26"/>
    </row>
    <row r="66" spans="1:9" ht="12.75">
      <c r="A66" s="753"/>
      <c r="B66" s="896"/>
      <c r="C66" s="1078"/>
      <c r="D66" s="1470"/>
      <c r="E66" s="1471"/>
      <c r="F66" s="1465" t="s">
        <v>311</v>
      </c>
      <c r="G66" s="1375"/>
      <c r="H66" s="330" t="s">
        <v>2119</v>
      </c>
      <c r="I66" s="26"/>
    </row>
    <row r="67" spans="1:9" ht="13.5" thickBot="1">
      <c r="A67" s="753"/>
      <c r="B67" s="896"/>
      <c r="C67" s="1078"/>
      <c r="D67" s="1472"/>
      <c r="E67" s="1473"/>
      <c r="F67" s="1482" t="s">
        <v>21</v>
      </c>
      <c r="G67" s="1483"/>
      <c r="H67" s="331" t="s">
        <v>2120</v>
      </c>
      <c r="I67" s="29"/>
    </row>
    <row r="68" spans="1:9" ht="12.75">
      <c r="A68" s="753"/>
      <c r="B68" s="896"/>
      <c r="C68" s="1078"/>
      <c r="D68" s="1478" t="s">
        <v>208</v>
      </c>
      <c r="E68" s="1488"/>
      <c r="F68" s="1466" t="s">
        <v>15</v>
      </c>
      <c r="G68" s="1467"/>
      <c r="H68" s="606" t="s">
        <v>2121</v>
      </c>
      <c r="I68" s="25"/>
    </row>
    <row r="69" spans="1:9" ht="12.75">
      <c r="A69" s="753"/>
      <c r="B69" s="896"/>
      <c r="C69" s="1078"/>
      <c r="D69" s="1480"/>
      <c r="E69" s="1489"/>
      <c r="F69" s="1465" t="s">
        <v>903</v>
      </c>
      <c r="G69" s="1375"/>
      <c r="H69" s="330" t="s">
        <v>2122</v>
      </c>
      <c r="I69" s="26"/>
    </row>
    <row r="70" spans="1:9" ht="12.75">
      <c r="A70" s="753"/>
      <c r="B70" s="896"/>
      <c r="C70" s="1078"/>
      <c r="D70" s="1480"/>
      <c r="E70" s="1489"/>
      <c r="F70" s="1465" t="s">
        <v>904</v>
      </c>
      <c r="G70" s="1375"/>
      <c r="H70" s="330" t="s">
        <v>2123</v>
      </c>
      <c r="I70" s="26"/>
    </row>
    <row r="71" spans="1:9" ht="12.75">
      <c r="A71" s="753"/>
      <c r="B71" s="896"/>
      <c r="C71" s="1078"/>
      <c r="D71" s="1480"/>
      <c r="E71" s="1489"/>
      <c r="F71" s="661" t="s">
        <v>2666</v>
      </c>
      <c r="G71" s="168"/>
      <c r="H71" s="561" t="s">
        <v>2685</v>
      </c>
      <c r="I71" s="26"/>
    </row>
    <row r="72" spans="1:9" ht="12.75">
      <c r="A72" s="753"/>
      <c r="B72" s="896"/>
      <c r="C72" s="1078"/>
      <c r="D72" s="1480"/>
      <c r="E72" s="1489"/>
      <c r="F72" s="1465" t="s">
        <v>18</v>
      </c>
      <c r="G72" s="1375"/>
      <c r="H72" s="330" t="s">
        <v>2124</v>
      </c>
      <c r="I72" s="26"/>
    </row>
    <row r="73" spans="1:9" ht="12.75">
      <c r="A73" s="753"/>
      <c r="B73" s="896"/>
      <c r="C73" s="1078"/>
      <c r="D73" s="1480"/>
      <c r="E73" s="1489"/>
      <c r="F73" s="1465" t="s">
        <v>24</v>
      </c>
      <c r="G73" s="1375"/>
      <c r="H73" s="330" t="s">
        <v>2125</v>
      </c>
      <c r="I73" s="26"/>
    </row>
    <row r="74" spans="1:9" ht="12.75">
      <c r="A74" s="753"/>
      <c r="B74" s="896"/>
      <c r="C74" s="1078"/>
      <c r="D74" s="1480"/>
      <c r="E74" s="1489"/>
      <c r="F74" s="1465" t="s">
        <v>19</v>
      </c>
      <c r="G74" s="1375"/>
      <c r="H74" s="330" t="s">
        <v>2126</v>
      </c>
      <c r="I74" s="26"/>
    </row>
    <row r="75" spans="1:9" ht="12.75">
      <c r="A75" s="753"/>
      <c r="B75" s="896"/>
      <c r="C75" s="1078"/>
      <c r="D75" s="1480"/>
      <c r="E75" s="1489"/>
      <c r="F75" s="1465" t="s">
        <v>1690</v>
      </c>
      <c r="G75" s="1375"/>
      <c r="H75" s="330" t="s">
        <v>2127</v>
      </c>
      <c r="I75" s="26"/>
    </row>
    <row r="76" spans="1:9" ht="12.75">
      <c r="A76" s="753"/>
      <c r="B76" s="896"/>
      <c r="C76" s="1078"/>
      <c r="D76" s="1480"/>
      <c r="E76" s="1489"/>
      <c r="F76" s="1465" t="s">
        <v>311</v>
      </c>
      <c r="G76" s="1375"/>
      <c r="H76" s="330" t="s">
        <v>2128</v>
      </c>
      <c r="I76" s="26"/>
    </row>
    <row r="77" spans="1:9" ht="13.5" thickBot="1">
      <c r="A77" s="753"/>
      <c r="B77" s="897"/>
      <c r="C77" s="1079"/>
      <c r="D77" s="1490"/>
      <c r="E77" s="1491"/>
      <c r="F77" s="1482" t="s">
        <v>21</v>
      </c>
      <c r="G77" s="1483"/>
      <c r="H77" s="330" t="s">
        <v>2129</v>
      </c>
      <c r="I77" s="29"/>
    </row>
    <row r="78" spans="1:9" ht="12.75">
      <c r="A78" s="753"/>
      <c r="B78" s="894" t="s">
        <v>905</v>
      </c>
      <c r="C78" s="1077"/>
      <c r="D78" s="720" t="s">
        <v>53</v>
      </c>
      <c r="E78" s="721"/>
      <c r="F78" s="421" t="s">
        <v>15</v>
      </c>
      <c r="G78" s="422"/>
      <c r="H78" s="555" t="s">
        <v>2130</v>
      </c>
      <c r="I78" s="30"/>
    </row>
    <row r="79" spans="1:9" ht="12.75" customHeight="1">
      <c r="A79" s="753"/>
      <c r="B79" s="896"/>
      <c r="C79" s="1078"/>
      <c r="D79" s="756"/>
      <c r="E79" s="761"/>
      <c r="F79" s="423" t="s">
        <v>903</v>
      </c>
      <c r="G79" s="424"/>
      <c r="H79" s="553" t="s">
        <v>2131</v>
      </c>
      <c r="I79" s="26"/>
    </row>
    <row r="80" spans="1:9" ht="12.75" customHeight="1">
      <c r="A80" s="753"/>
      <c r="B80" s="896"/>
      <c r="C80" s="1078"/>
      <c r="D80" s="756"/>
      <c r="E80" s="761"/>
      <c r="F80" s="423" t="s">
        <v>904</v>
      </c>
      <c r="G80" s="424"/>
      <c r="H80" s="553" t="s">
        <v>2132</v>
      </c>
      <c r="I80" s="26"/>
    </row>
    <row r="81" spans="1:9" ht="12.75" customHeight="1">
      <c r="A81" s="753"/>
      <c r="B81" s="896"/>
      <c r="C81" s="1078"/>
      <c r="D81" s="756"/>
      <c r="E81" s="761"/>
      <c r="F81" s="423" t="s">
        <v>2666</v>
      </c>
      <c r="G81" s="424"/>
      <c r="H81" s="561" t="s">
        <v>2686</v>
      </c>
      <c r="I81" s="26"/>
    </row>
    <row r="82" spans="1:9" ht="12.75">
      <c r="A82" s="753"/>
      <c r="B82" s="896"/>
      <c r="C82" s="1078"/>
      <c r="D82" s="756"/>
      <c r="E82" s="761"/>
      <c r="F82" s="425" t="s">
        <v>18</v>
      </c>
      <c r="G82" s="426"/>
      <c r="H82" s="553" t="s">
        <v>2133</v>
      </c>
      <c r="I82" s="26"/>
    </row>
    <row r="83" spans="1:9" ht="12.75">
      <c r="A83" s="753"/>
      <c r="B83" s="896"/>
      <c r="C83" s="1078"/>
      <c r="D83" s="756"/>
      <c r="E83" s="761"/>
      <c r="F83" s="425" t="s">
        <v>24</v>
      </c>
      <c r="G83" s="427"/>
      <c r="H83" s="553" t="s">
        <v>2134</v>
      </c>
      <c r="I83" s="26"/>
    </row>
    <row r="84" spans="1:9" ht="12.75">
      <c r="A84" s="753"/>
      <c r="B84" s="896"/>
      <c r="C84" s="1078"/>
      <c r="D84" s="756"/>
      <c r="E84" s="761"/>
      <c r="F84" s="423" t="s">
        <v>19</v>
      </c>
      <c r="G84" s="424"/>
      <c r="H84" s="553" t="s">
        <v>2135</v>
      </c>
      <c r="I84" s="26"/>
    </row>
    <row r="85" spans="1:9" ht="12.75">
      <c r="A85" s="753"/>
      <c r="B85" s="896"/>
      <c r="C85" s="1078"/>
      <c r="D85" s="756"/>
      <c r="E85" s="761"/>
      <c r="F85" s="417" t="s">
        <v>1690</v>
      </c>
      <c r="G85" s="428"/>
      <c r="H85" s="553" t="s">
        <v>2136</v>
      </c>
      <c r="I85" s="26"/>
    </row>
    <row r="86" spans="1:9" ht="12.75">
      <c r="A86" s="753"/>
      <c r="B86" s="896"/>
      <c r="C86" s="1078"/>
      <c r="D86" s="756"/>
      <c r="E86" s="761"/>
      <c r="F86" s="423" t="s">
        <v>21</v>
      </c>
      <c r="G86" s="424"/>
      <c r="H86" s="553" t="s">
        <v>2137</v>
      </c>
      <c r="I86" s="26"/>
    </row>
    <row r="87" spans="1:9" ht="12.75" customHeight="1">
      <c r="A87" s="753"/>
      <c r="B87" s="896"/>
      <c r="C87" s="1078"/>
      <c r="D87" s="756"/>
      <c r="E87" s="761"/>
      <c r="F87" s="423" t="s">
        <v>311</v>
      </c>
      <c r="G87" s="424"/>
      <c r="H87" s="553" t="s">
        <v>2138</v>
      </c>
      <c r="I87" s="26"/>
    </row>
    <row r="88" spans="1:9" ht="13.5" thickBot="1">
      <c r="A88" s="753"/>
      <c r="B88" s="896"/>
      <c r="C88" s="1078"/>
      <c r="D88" s="722"/>
      <c r="E88" s="723"/>
      <c r="F88" s="419" t="s">
        <v>25</v>
      </c>
      <c r="G88" s="420"/>
      <c r="H88" s="554" t="s">
        <v>2139</v>
      </c>
      <c r="I88" s="26"/>
    </row>
    <row r="89" spans="1:9" ht="12.75">
      <c r="A89" s="753"/>
      <c r="B89" s="896"/>
      <c r="C89" s="1078"/>
      <c r="D89" s="720" t="s">
        <v>208</v>
      </c>
      <c r="E89" s="721"/>
      <c r="F89" s="421" t="s">
        <v>15</v>
      </c>
      <c r="G89" s="422"/>
      <c r="H89" s="555" t="s">
        <v>2140</v>
      </c>
      <c r="I89" s="26"/>
    </row>
    <row r="90" spans="1:9" ht="12.75" customHeight="1">
      <c r="A90" s="753"/>
      <c r="B90" s="896"/>
      <c r="C90" s="1078"/>
      <c r="D90" s="756"/>
      <c r="E90" s="761"/>
      <c r="F90" s="423" t="s">
        <v>903</v>
      </c>
      <c r="G90" s="424"/>
      <c r="H90" s="553" t="s">
        <v>2141</v>
      </c>
      <c r="I90" s="26"/>
    </row>
    <row r="91" spans="1:9" ht="12.75">
      <c r="A91" s="753"/>
      <c r="B91" s="896"/>
      <c r="C91" s="1078"/>
      <c r="D91" s="756"/>
      <c r="E91" s="761"/>
      <c r="F91" s="423" t="s">
        <v>904</v>
      </c>
      <c r="G91" s="424"/>
      <c r="H91" s="553" t="s">
        <v>2142</v>
      </c>
      <c r="I91" s="26"/>
    </row>
    <row r="92" spans="1:9" ht="12.75">
      <c r="A92" s="753"/>
      <c r="B92" s="896"/>
      <c r="C92" s="1078"/>
      <c r="D92" s="756"/>
      <c r="E92" s="761"/>
      <c r="F92" s="423" t="s">
        <v>2666</v>
      </c>
      <c r="G92" s="424"/>
      <c r="H92" s="561" t="s">
        <v>2687</v>
      </c>
      <c r="I92" s="26"/>
    </row>
    <row r="93" spans="1:9" ht="12.75" customHeight="1">
      <c r="A93" s="753"/>
      <c r="B93" s="896"/>
      <c r="C93" s="1078"/>
      <c r="D93" s="756"/>
      <c r="E93" s="761"/>
      <c r="F93" s="425" t="s">
        <v>18</v>
      </c>
      <c r="G93" s="426"/>
      <c r="H93" s="553" t="s">
        <v>2143</v>
      </c>
      <c r="I93" s="26"/>
    </row>
    <row r="94" spans="1:9" ht="12.75" customHeight="1">
      <c r="A94" s="753"/>
      <c r="B94" s="896"/>
      <c r="C94" s="1078"/>
      <c r="D94" s="756"/>
      <c r="E94" s="761"/>
      <c r="F94" s="425" t="s">
        <v>24</v>
      </c>
      <c r="G94" s="427"/>
      <c r="H94" s="553" t="s">
        <v>2144</v>
      </c>
      <c r="I94" s="26"/>
    </row>
    <row r="95" spans="1:9" ht="12.75">
      <c r="A95" s="753"/>
      <c r="B95" s="896"/>
      <c r="C95" s="1078"/>
      <c r="D95" s="756"/>
      <c r="E95" s="761"/>
      <c r="F95" s="423" t="s">
        <v>19</v>
      </c>
      <c r="G95" s="424"/>
      <c r="H95" s="553" t="s">
        <v>2145</v>
      </c>
      <c r="I95" s="26"/>
    </row>
    <row r="96" spans="1:9" ht="12.75" customHeight="1">
      <c r="A96" s="753"/>
      <c r="B96" s="896"/>
      <c r="C96" s="1078"/>
      <c r="D96" s="756"/>
      <c r="E96" s="761"/>
      <c r="F96" s="417" t="s">
        <v>1690</v>
      </c>
      <c r="G96" s="428"/>
      <c r="H96" s="553" t="s">
        <v>2146</v>
      </c>
      <c r="I96" s="26"/>
    </row>
    <row r="97" spans="1:9" ht="12.75" customHeight="1">
      <c r="A97" s="753"/>
      <c r="B97" s="896"/>
      <c r="C97" s="1078"/>
      <c r="D97" s="756"/>
      <c r="E97" s="761"/>
      <c r="F97" s="423" t="s">
        <v>21</v>
      </c>
      <c r="G97" s="424"/>
      <c r="H97" s="553" t="s">
        <v>2147</v>
      </c>
      <c r="I97" s="26"/>
    </row>
    <row r="98" spans="1:9" ht="12.75" customHeight="1">
      <c r="A98" s="753"/>
      <c r="B98" s="896"/>
      <c r="C98" s="1078"/>
      <c r="D98" s="756"/>
      <c r="E98" s="761"/>
      <c r="F98" s="423" t="s">
        <v>311</v>
      </c>
      <c r="G98" s="424"/>
      <c r="H98" s="553" t="s">
        <v>2148</v>
      </c>
      <c r="I98" s="26"/>
    </row>
    <row r="99" spans="1:9" ht="13.5" customHeight="1" thickBot="1">
      <c r="A99" s="754"/>
      <c r="B99" s="897"/>
      <c r="C99" s="1079"/>
      <c r="D99" s="722"/>
      <c r="E99" s="723"/>
      <c r="F99" s="419" t="s">
        <v>25</v>
      </c>
      <c r="G99" s="420"/>
      <c r="H99" s="554" t="s">
        <v>2149</v>
      </c>
      <c r="I99" s="29"/>
    </row>
    <row r="100" spans="1:9" ht="12.75">
      <c r="A100" s="753" t="s">
        <v>2150</v>
      </c>
      <c r="B100" s="894" t="s">
        <v>906</v>
      </c>
      <c r="C100" s="1077"/>
      <c r="D100" s="1457" t="s">
        <v>907</v>
      </c>
      <c r="E100" s="1458"/>
      <c r="F100" s="1459"/>
      <c r="G100" s="1460"/>
      <c r="H100" s="413" t="s">
        <v>908</v>
      </c>
      <c r="I100" s="25"/>
    </row>
    <row r="101" spans="1:9" ht="12.75">
      <c r="A101" s="753"/>
      <c r="B101" s="896"/>
      <c r="C101" s="1078"/>
      <c r="D101" s="1461" t="s">
        <v>909</v>
      </c>
      <c r="E101" s="1462"/>
      <c r="F101" s="1463"/>
      <c r="G101" s="1464"/>
      <c r="H101" s="414" t="s">
        <v>910</v>
      </c>
      <c r="I101" s="26"/>
    </row>
    <row r="102" spans="1:9" ht="12.75">
      <c r="A102" s="753"/>
      <c r="B102" s="896"/>
      <c r="C102" s="1078"/>
      <c r="D102" s="1461" t="s">
        <v>911</v>
      </c>
      <c r="E102" s="1462"/>
      <c r="F102" s="1463"/>
      <c r="G102" s="1464"/>
      <c r="H102" s="414" t="s">
        <v>912</v>
      </c>
      <c r="I102" s="26"/>
    </row>
    <row r="103" spans="1:9" ht="13.5" thickBot="1">
      <c r="A103" s="753"/>
      <c r="B103" s="897"/>
      <c r="C103" s="1079"/>
      <c r="D103" s="1453" t="s">
        <v>913</v>
      </c>
      <c r="E103" s="1454"/>
      <c r="F103" s="1455"/>
      <c r="G103" s="1456"/>
      <c r="H103" s="412" t="s">
        <v>914</v>
      </c>
      <c r="I103" s="28"/>
    </row>
    <row r="104" spans="1:9" ht="12.75">
      <c r="A104" s="753"/>
      <c r="B104" s="894" t="s">
        <v>416</v>
      </c>
      <c r="C104" s="1077"/>
      <c r="D104" s="1457" t="s">
        <v>915</v>
      </c>
      <c r="E104" s="1458"/>
      <c r="F104" s="1459"/>
      <c r="G104" s="1460"/>
      <c r="H104" s="413" t="s">
        <v>916</v>
      </c>
      <c r="I104" s="25"/>
    </row>
    <row r="105" spans="1:9" ht="12.75">
      <c r="A105" s="753"/>
      <c r="B105" s="896"/>
      <c r="C105" s="1078"/>
      <c r="D105" s="1461" t="s">
        <v>909</v>
      </c>
      <c r="E105" s="1462"/>
      <c r="F105" s="1463"/>
      <c r="G105" s="1464"/>
      <c r="H105" s="414" t="s">
        <v>917</v>
      </c>
      <c r="I105" s="26"/>
    </row>
    <row r="106" spans="1:9" ht="12.75">
      <c r="A106" s="753"/>
      <c r="B106" s="896"/>
      <c r="C106" s="1078"/>
      <c r="D106" s="1461" t="s">
        <v>911</v>
      </c>
      <c r="E106" s="1462"/>
      <c r="F106" s="1463"/>
      <c r="G106" s="1464"/>
      <c r="H106" s="414" t="s">
        <v>918</v>
      </c>
      <c r="I106" s="26"/>
    </row>
    <row r="107" spans="1:9" ht="13.5" thickBot="1">
      <c r="A107" s="753"/>
      <c r="B107" s="897"/>
      <c r="C107" s="1079"/>
      <c r="D107" s="1453" t="s">
        <v>913</v>
      </c>
      <c r="E107" s="1454"/>
      <c r="F107" s="1455"/>
      <c r="G107" s="1456"/>
      <c r="H107" s="412" t="s">
        <v>919</v>
      </c>
      <c r="I107" s="29"/>
    </row>
    <row r="108" spans="1:9" ht="12.75">
      <c r="A108" s="753"/>
      <c r="B108" s="894" t="s">
        <v>176</v>
      </c>
      <c r="C108" s="1077"/>
      <c r="D108" s="1457" t="s">
        <v>920</v>
      </c>
      <c r="E108" s="1458"/>
      <c r="F108" s="1459"/>
      <c r="G108" s="1460"/>
      <c r="H108" s="413" t="s">
        <v>921</v>
      </c>
      <c r="I108" s="25"/>
    </row>
    <row r="109" spans="1:9" ht="13.5" thickBot="1">
      <c r="A109" s="753"/>
      <c r="B109" s="897"/>
      <c r="C109" s="1079"/>
      <c r="D109" s="1453" t="s">
        <v>922</v>
      </c>
      <c r="E109" s="1454"/>
      <c r="F109" s="1455"/>
      <c r="G109" s="1456"/>
      <c r="H109" s="412" t="s">
        <v>923</v>
      </c>
      <c r="I109" s="29"/>
    </row>
    <row r="110" spans="1:9" ht="12.75">
      <c r="A110" s="753"/>
      <c r="B110" s="894" t="s">
        <v>34</v>
      </c>
      <c r="C110" s="1077"/>
      <c r="D110" s="1457" t="s">
        <v>178</v>
      </c>
      <c r="E110" s="1458"/>
      <c r="F110" s="1459"/>
      <c r="G110" s="1460"/>
      <c r="H110" s="413" t="s">
        <v>924</v>
      </c>
      <c r="I110" s="25"/>
    </row>
    <row r="111" spans="1:9" ht="12.75">
      <c r="A111" s="753"/>
      <c r="B111" s="896"/>
      <c r="C111" s="1078"/>
      <c r="D111" s="1461" t="s">
        <v>176</v>
      </c>
      <c r="E111" s="1462"/>
      <c r="F111" s="1463"/>
      <c r="G111" s="1464"/>
      <c r="H111" s="414" t="s">
        <v>925</v>
      </c>
      <c r="I111" s="26"/>
    </row>
    <row r="112" spans="1:9" ht="13.5" thickBot="1">
      <c r="A112" s="753"/>
      <c r="B112" s="897"/>
      <c r="C112" s="1079"/>
      <c r="D112" s="1453" t="s">
        <v>290</v>
      </c>
      <c r="E112" s="1454"/>
      <c r="F112" s="1455"/>
      <c r="G112" s="1456"/>
      <c r="H112" s="412" t="s">
        <v>926</v>
      </c>
      <c r="I112" s="29"/>
    </row>
    <row r="113" spans="1:9" ht="12.75">
      <c r="A113" s="753"/>
      <c r="B113" s="786" t="s">
        <v>2750</v>
      </c>
      <c r="C113" s="966"/>
      <c r="D113" s="1457" t="s">
        <v>906</v>
      </c>
      <c r="E113" s="1458"/>
      <c r="F113" s="1459"/>
      <c r="G113" s="1460"/>
      <c r="H113" s="413" t="s">
        <v>927</v>
      </c>
      <c r="I113" s="25"/>
    </row>
    <row r="114" spans="1:9" ht="13.5" thickBot="1">
      <c r="A114" s="753"/>
      <c r="B114" s="787"/>
      <c r="C114" s="967"/>
      <c r="D114" s="1453" t="s">
        <v>33</v>
      </c>
      <c r="E114" s="1454"/>
      <c r="F114" s="1455"/>
      <c r="G114" s="1456"/>
      <c r="H114" s="412" t="s">
        <v>928</v>
      </c>
      <c r="I114" s="29"/>
    </row>
    <row r="115" spans="1:9" ht="12.75">
      <c r="A115" s="753"/>
      <c r="B115" s="787"/>
      <c r="C115" s="967"/>
      <c r="D115" s="1457" t="s">
        <v>929</v>
      </c>
      <c r="E115" s="1458"/>
      <c r="F115" s="1459"/>
      <c r="G115" s="1460"/>
      <c r="H115" s="413" t="s">
        <v>930</v>
      </c>
      <c r="I115" s="30"/>
    </row>
    <row r="116" spans="1:9" ht="12.75">
      <c r="A116" s="753"/>
      <c r="B116" s="787"/>
      <c r="C116" s="967"/>
      <c r="D116" s="1461" t="s">
        <v>27</v>
      </c>
      <c r="E116" s="1462"/>
      <c r="F116" s="1463"/>
      <c r="G116" s="1464"/>
      <c r="H116" s="414" t="s">
        <v>931</v>
      </c>
      <c r="I116" s="26"/>
    </row>
    <row r="117" spans="1:9" ht="12.75">
      <c r="A117" s="753"/>
      <c r="B117" s="787"/>
      <c r="C117" s="967"/>
      <c r="D117" s="1461" t="s">
        <v>28</v>
      </c>
      <c r="E117" s="1462"/>
      <c r="F117" s="1463"/>
      <c r="G117" s="1464"/>
      <c r="H117" s="414" t="s">
        <v>932</v>
      </c>
      <c r="I117" s="26"/>
    </row>
    <row r="118" spans="1:9" ht="12.75">
      <c r="A118" s="753"/>
      <c r="B118" s="787"/>
      <c r="C118" s="967"/>
      <c r="D118" s="1461" t="s">
        <v>29</v>
      </c>
      <c r="E118" s="1462"/>
      <c r="F118" s="1463"/>
      <c r="G118" s="1464"/>
      <c r="H118" s="414" t="s">
        <v>933</v>
      </c>
      <c r="I118" s="26"/>
    </row>
    <row r="119" spans="1:9" ht="12.75">
      <c r="A119" s="753"/>
      <c r="B119" s="787"/>
      <c r="C119" s="967"/>
      <c r="D119" s="1461" t="s">
        <v>934</v>
      </c>
      <c r="E119" s="1462"/>
      <c r="F119" s="1463"/>
      <c r="G119" s="1464"/>
      <c r="H119" s="414" t="s">
        <v>935</v>
      </c>
      <c r="I119" s="26"/>
    </row>
    <row r="120" spans="1:9" ht="13.5" thickBot="1">
      <c r="A120" s="754"/>
      <c r="B120" s="788"/>
      <c r="C120" s="968"/>
      <c r="D120" s="1453" t="s">
        <v>936</v>
      </c>
      <c r="E120" s="1454"/>
      <c r="F120" s="1455"/>
      <c r="G120" s="1456"/>
      <c r="H120" s="549" t="s">
        <v>937</v>
      </c>
      <c r="I120" s="28"/>
    </row>
    <row r="121" spans="1:9" ht="12.75" customHeight="1">
      <c r="A121" s="752" t="s">
        <v>1005</v>
      </c>
      <c r="B121" s="894" t="s">
        <v>1006</v>
      </c>
      <c r="C121" s="1077"/>
      <c r="D121" s="429" t="s">
        <v>1007</v>
      </c>
      <c r="E121" s="430"/>
      <c r="F121" s="358"/>
      <c r="G121" s="431"/>
      <c r="H121" s="413" t="s">
        <v>1008</v>
      </c>
      <c r="I121" s="31"/>
    </row>
    <row r="122" spans="1:9" ht="12.75">
      <c r="A122" s="753"/>
      <c r="B122" s="896"/>
      <c r="C122" s="1078"/>
      <c r="D122" s="425" t="s">
        <v>1009</v>
      </c>
      <c r="E122" s="432"/>
      <c r="F122" s="359"/>
      <c r="G122" s="433"/>
      <c r="H122" s="414" t="s">
        <v>1010</v>
      </c>
      <c r="I122" s="38"/>
    </row>
    <row r="123" spans="1:9" ht="12.75">
      <c r="A123" s="753"/>
      <c r="B123" s="896"/>
      <c r="C123" s="1078"/>
      <c r="D123" s="425" t="s">
        <v>1011</v>
      </c>
      <c r="E123" s="432"/>
      <c r="F123" s="359"/>
      <c r="G123" s="433"/>
      <c r="H123" s="414" t="s">
        <v>1012</v>
      </c>
      <c r="I123" s="38"/>
    </row>
    <row r="124" spans="1:9" ht="12.75">
      <c r="A124" s="753"/>
      <c r="B124" s="896"/>
      <c r="C124" s="1078"/>
      <c r="D124" s="425" t="s">
        <v>882</v>
      </c>
      <c r="E124" s="432"/>
      <c r="F124" s="359"/>
      <c r="G124" s="433"/>
      <c r="H124" s="414" t="s">
        <v>1013</v>
      </c>
      <c r="I124" s="38"/>
    </row>
    <row r="125" spans="1:9" ht="13.5" thickBot="1">
      <c r="A125" s="753"/>
      <c r="B125" s="897"/>
      <c r="C125" s="1079"/>
      <c r="D125" s="434" t="s">
        <v>5</v>
      </c>
      <c r="E125" s="435"/>
      <c r="F125" s="360"/>
      <c r="G125" s="436"/>
      <c r="H125" s="412" t="s">
        <v>1014</v>
      </c>
      <c r="I125" s="33"/>
    </row>
    <row r="126" spans="1:9" ht="12.75" customHeight="1">
      <c r="A126" s="753"/>
      <c r="B126" s="894" t="s">
        <v>1015</v>
      </c>
      <c r="C126" s="1077"/>
      <c r="D126" s="429" t="s">
        <v>1016</v>
      </c>
      <c r="E126" s="430"/>
      <c r="F126" s="358"/>
      <c r="G126" s="431"/>
      <c r="H126" s="413" t="s">
        <v>1017</v>
      </c>
      <c r="I126" s="31"/>
    </row>
    <row r="127" spans="1:9" ht="12.75">
      <c r="A127" s="753"/>
      <c r="B127" s="896"/>
      <c r="C127" s="1078"/>
      <c r="D127" s="425" t="s">
        <v>1018</v>
      </c>
      <c r="E127" s="432"/>
      <c r="F127" s="359"/>
      <c r="G127" s="433"/>
      <c r="H127" s="414" t="s">
        <v>1019</v>
      </c>
      <c r="I127" s="38"/>
    </row>
    <row r="128" spans="1:9" ht="12.75">
      <c r="A128" s="753"/>
      <c r="B128" s="896"/>
      <c r="C128" s="1078"/>
      <c r="D128" s="425" t="s">
        <v>1020</v>
      </c>
      <c r="E128" s="432"/>
      <c r="F128" s="359"/>
      <c r="G128" s="433"/>
      <c r="H128" s="414" t="s">
        <v>1021</v>
      </c>
      <c r="I128" s="38"/>
    </row>
    <row r="129" spans="1:9" ht="13.5" thickBot="1">
      <c r="A129" s="753"/>
      <c r="B129" s="897"/>
      <c r="C129" s="1079"/>
      <c r="D129" s="434" t="s">
        <v>1022</v>
      </c>
      <c r="E129" s="435"/>
      <c r="F129" s="360"/>
      <c r="G129" s="436"/>
      <c r="H129" s="412" t="s">
        <v>1023</v>
      </c>
      <c r="I129" s="33"/>
    </row>
    <row r="130" spans="1:9" ht="12.75" customHeight="1">
      <c r="A130" s="753"/>
      <c r="B130" s="894" t="s">
        <v>1024</v>
      </c>
      <c r="C130" s="1077"/>
      <c r="D130" s="429" t="s">
        <v>1025</v>
      </c>
      <c r="E130" s="430"/>
      <c r="F130" s="358"/>
      <c r="G130" s="431"/>
      <c r="H130" s="413" t="s">
        <v>1026</v>
      </c>
      <c r="I130" s="31"/>
    </row>
    <row r="131" spans="1:9" ht="12.75">
      <c r="A131" s="753"/>
      <c r="B131" s="896"/>
      <c r="C131" s="1078"/>
      <c r="D131" s="425" t="s">
        <v>1027</v>
      </c>
      <c r="E131" s="432"/>
      <c r="F131" s="359"/>
      <c r="G131" s="433"/>
      <c r="H131" s="414" t="s">
        <v>1028</v>
      </c>
      <c r="I131" s="38"/>
    </row>
    <row r="132" spans="1:9" ht="12.75">
      <c r="A132" s="753"/>
      <c r="B132" s="896"/>
      <c r="C132" s="1078"/>
      <c r="D132" s="425" t="s">
        <v>1029</v>
      </c>
      <c r="E132" s="432"/>
      <c r="F132" s="359"/>
      <c r="G132" s="433"/>
      <c r="H132" s="414" t="s">
        <v>1030</v>
      </c>
      <c r="I132" s="38"/>
    </row>
    <row r="133" spans="1:9" ht="12.75">
      <c r="A133" s="753"/>
      <c r="B133" s="896"/>
      <c r="C133" s="1078"/>
      <c r="D133" s="425" t="s">
        <v>1031</v>
      </c>
      <c r="E133" s="432"/>
      <c r="F133" s="437"/>
      <c r="G133" s="433"/>
      <c r="H133" s="414" t="s">
        <v>1032</v>
      </c>
      <c r="I133" s="38"/>
    </row>
    <row r="134" spans="1:9" ht="12.75">
      <c r="A134" s="753"/>
      <c r="B134" s="896"/>
      <c r="C134" s="1078"/>
      <c r="D134" s="459" t="s">
        <v>2751</v>
      </c>
      <c r="E134" s="432"/>
      <c r="F134" s="437"/>
      <c r="G134" s="460"/>
      <c r="H134" s="545" t="s">
        <v>2752</v>
      </c>
      <c r="I134" s="32"/>
    </row>
    <row r="135" spans="1:9" ht="13.5" thickBot="1">
      <c r="A135" s="753"/>
      <c r="B135" s="897"/>
      <c r="C135" s="1079"/>
      <c r="D135" s="434" t="s">
        <v>1033</v>
      </c>
      <c r="E135" s="435"/>
      <c r="F135" s="438"/>
      <c r="G135" s="436"/>
      <c r="H135" s="412" t="s">
        <v>1034</v>
      </c>
      <c r="I135" s="33"/>
    </row>
    <row r="136" spans="1:9" ht="12.75" customHeight="1">
      <c r="A136" s="753"/>
      <c r="B136" s="894" t="s">
        <v>1035</v>
      </c>
      <c r="C136" s="1077"/>
      <c r="D136" s="429" t="s">
        <v>1036</v>
      </c>
      <c r="E136" s="430"/>
      <c r="F136" s="163"/>
      <c r="G136" s="431"/>
      <c r="H136" s="413" t="s">
        <v>1037</v>
      </c>
      <c r="I136" s="31"/>
    </row>
    <row r="137" spans="1:9" ht="12.75">
      <c r="A137" s="753"/>
      <c r="B137" s="896"/>
      <c r="C137" s="1078"/>
      <c r="D137" s="425" t="s">
        <v>1038</v>
      </c>
      <c r="E137" s="432"/>
      <c r="F137" s="437"/>
      <c r="G137" s="433"/>
      <c r="H137" s="414" t="s">
        <v>1039</v>
      </c>
      <c r="I137" s="38"/>
    </row>
    <row r="138" spans="1:9" ht="12.75">
      <c r="A138" s="753"/>
      <c r="B138" s="896"/>
      <c r="C138" s="1078"/>
      <c r="D138" s="425" t="s">
        <v>1040</v>
      </c>
      <c r="E138" s="432"/>
      <c r="F138" s="437"/>
      <c r="G138" s="433"/>
      <c r="H138" s="414" t="s">
        <v>1041</v>
      </c>
      <c r="I138" s="38"/>
    </row>
    <row r="139" spans="1:9" ht="12.75">
      <c r="A139" s="753"/>
      <c r="B139" s="896"/>
      <c r="C139" s="1078"/>
      <c r="D139" s="425" t="s">
        <v>1042</v>
      </c>
      <c r="E139" s="432"/>
      <c r="F139" s="437"/>
      <c r="G139" s="433"/>
      <c r="H139" s="414" t="s">
        <v>1043</v>
      </c>
      <c r="I139" s="38"/>
    </row>
    <row r="140" spans="1:9" ht="12.75" customHeight="1" thickBot="1">
      <c r="A140" s="754"/>
      <c r="B140" s="897"/>
      <c r="C140" s="1079"/>
      <c r="D140" s="434" t="s">
        <v>1044</v>
      </c>
      <c r="E140" s="435"/>
      <c r="F140" s="438"/>
      <c r="G140" s="436"/>
      <c r="H140" s="412" t="s">
        <v>1045</v>
      </c>
      <c r="I140" s="32"/>
    </row>
    <row r="141" spans="1:9" ht="12.75">
      <c r="A141" s="752" t="s">
        <v>938</v>
      </c>
      <c r="B141" s="894" t="s">
        <v>939</v>
      </c>
      <c r="C141" s="895"/>
      <c r="D141" s="416" t="s">
        <v>940</v>
      </c>
      <c r="E141" s="439"/>
      <c r="F141" s="439"/>
      <c r="G141" s="439"/>
      <c r="H141" s="413" t="s">
        <v>941</v>
      </c>
      <c r="I141" s="31"/>
    </row>
    <row r="142" spans="1:9" ht="12.75">
      <c r="A142" s="753"/>
      <c r="B142" s="896"/>
      <c r="C142" s="846"/>
      <c r="D142" s="417" t="s">
        <v>942</v>
      </c>
      <c r="E142" s="440"/>
      <c r="F142" s="440"/>
      <c r="G142" s="440"/>
      <c r="H142" s="414" t="s">
        <v>943</v>
      </c>
      <c r="I142" s="38"/>
    </row>
    <row r="143" spans="1:9" ht="12.75">
      <c r="A143" s="753"/>
      <c r="B143" s="896"/>
      <c r="C143" s="846"/>
      <c r="D143" s="417" t="s">
        <v>944</v>
      </c>
      <c r="E143" s="440"/>
      <c r="F143" s="440"/>
      <c r="G143" s="440"/>
      <c r="H143" s="414" t="s">
        <v>945</v>
      </c>
      <c r="I143" s="38"/>
    </row>
    <row r="144" spans="1:9" ht="12.75">
      <c r="A144" s="753"/>
      <c r="B144" s="896"/>
      <c r="C144" s="846"/>
      <c r="D144" s="425" t="s">
        <v>1792</v>
      </c>
      <c r="E144" s="440"/>
      <c r="F144" s="440"/>
      <c r="G144" s="440"/>
      <c r="H144" s="414" t="s">
        <v>1793</v>
      </c>
      <c r="I144" s="38"/>
    </row>
    <row r="145" spans="1:9" ht="12.75">
      <c r="A145" s="753"/>
      <c r="B145" s="896"/>
      <c r="C145" s="846"/>
      <c r="D145" s="425" t="s">
        <v>1794</v>
      </c>
      <c r="E145" s="440"/>
      <c r="F145" s="440"/>
      <c r="G145" s="440"/>
      <c r="H145" s="414" t="s">
        <v>1795</v>
      </c>
      <c r="I145" s="38"/>
    </row>
    <row r="146" spans="1:9" ht="12.75">
      <c r="A146" s="753"/>
      <c r="B146" s="896"/>
      <c r="C146" s="846"/>
      <c r="D146" s="441" t="s">
        <v>946</v>
      </c>
      <c r="E146" s="319"/>
      <c r="F146" s="319"/>
      <c r="G146" s="319"/>
      <c r="H146" s="414" t="s">
        <v>947</v>
      </c>
      <c r="I146" s="38"/>
    </row>
    <row r="147" spans="1:9" ht="12.75">
      <c r="A147" s="753"/>
      <c r="B147" s="896"/>
      <c r="C147" s="846"/>
      <c r="D147" s="441" t="s">
        <v>206</v>
      </c>
      <c r="E147" s="319"/>
      <c r="F147" s="319"/>
      <c r="G147" s="319"/>
      <c r="H147" s="414" t="s">
        <v>948</v>
      </c>
      <c r="I147" s="38"/>
    </row>
    <row r="148" spans="1:9" ht="12.75">
      <c r="A148" s="753"/>
      <c r="B148" s="896"/>
      <c r="C148" s="846"/>
      <c r="D148" s="441" t="s">
        <v>207</v>
      </c>
      <c r="E148" s="319"/>
      <c r="F148" s="319"/>
      <c r="G148" s="319"/>
      <c r="H148" s="414" t="s">
        <v>949</v>
      </c>
      <c r="I148" s="38"/>
    </row>
    <row r="149" spans="1:9" ht="12.75">
      <c r="A149" s="753"/>
      <c r="B149" s="896"/>
      <c r="C149" s="846"/>
      <c r="D149" s="442" t="s">
        <v>950</v>
      </c>
      <c r="E149" s="48"/>
      <c r="F149" s="48"/>
      <c r="G149" s="48"/>
      <c r="H149" s="552" t="s">
        <v>951</v>
      </c>
      <c r="I149" s="34"/>
    </row>
    <row r="150" spans="1:9" ht="13.5" thickBot="1">
      <c r="A150" s="753"/>
      <c r="B150" s="897"/>
      <c r="C150" s="898"/>
      <c r="D150" s="664" t="s">
        <v>2688</v>
      </c>
      <c r="E150" s="438"/>
      <c r="F150" s="438"/>
      <c r="G150" s="438"/>
      <c r="H150" s="547" t="s">
        <v>2689</v>
      </c>
      <c r="I150" s="503"/>
    </row>
    <row r="151" spans="1:9" ht="12.75">
      <c r="A151" s="753"/>
      <c r="B151" s="894" t="s">
        <v>36</v>
      </c>
      <c r="C151" s="1077"/>
      <c r="D151" s="443" t="s">
        <v>952</v>
      </c>
      <c r="E151" s="444"/>
      <c r="F151" s="444"/>
      <c r="G151" s="444"/>
      <c r="H151" s="552" t="s">
        <v>953</v>
      </c>
      <c r="I151" s="34"/>
    </row>
    <row r="152" spans="1:9" ht="13.5" thickBot="1">
      <c r="A152" s="753"/>
      <c r="B152" s="897"/>
      <c r="C152" s="1079"/>
      <c r="D152" s="445" t="s">
        <v>950</v>
      </c>
      <c r="E152" s="320"/>
      <c r="F152" s="320"/>
      <c r="G152" s="320"/>
      <c r="H152" s="412" t="s">
        <v>954</v>
      </c>
      <c r="I152" s="33"/>
    </row>
    <row r="153" spans="1:9" ht="12.75">
      <c r="A153" s="753"/>
      <c r="B153" s="894" t="s">
        <v>702</v>
      </c>
      <c r="C153" s="1077"/>
      <c r="D153" s="1446" t="s">
        <v>955</v>
      </c>
      <c r="E153" s="1447"/>
      <c r="F153" s="315" t="s">
        <v>422</v>
      </c>
      <c r="G153" s="446"/>
      <c r="H153" s="413" t="s">
        <v>956</v>
      </c>
      <c r="I153" s="31"/>
    </row>
    <row r="154" spans="1:9" ht="12.75">
      <c r="A154" s="753"/>
      <c r="B154" s="896"/>
      <c r="C154" s="1078"/>
      <c r="D154" s="1448"/>
      <c r="E154" s="1449"/>
      <c r="F154" s="447" t="s">
        <v>424</v>
      </c>
      <c r="G154" s="427"/>
      <c r="H154" s="414" t="s">
        <v>957</v>
      </c>
      <c r="I154" s="38"/>
    </row>
    <row r="155" spans="1:9" ht="12.75">
      <c r="A155" s="753"/>
      <c r="B155" s="896"/>
      <c r="C155" s="1078"/>
      <c r="D155" s="1450"/>
      <c r="E155" s="1451"/>
      <c r="F155" s="447" t="s">
        <v>425</v>
      </c>
      <c r="G155" s="427"/>
      <c r="H155" s="414" t="s">
        <v>958</v>
      </c>
      <c r="I155" s="38"/>
    </row>
    <row r="156" spans="1:9" ht="13.5" thickBot="1">
      <c r="A156" s="753"/>
      <c r="B156" s="897"/>
      <c r="C156" s="1079"/>
      <c r="D156" s="448" t="s">
        <v>959</v>
      </c>
      <c r="E156" s="449"/>
      <c r="F156" s="449"/>
      <c r="G156" s="449"/>
      <c r="H156" s="412" t="s">
        <v>960</v>
      </c>
      <c r="I156" s="29"/>
    </row>
    <row r="157" spans="1:9" ht="13.5" thickBot="1">
      <c r="A157" s="753"/>
      <c r="B157" s="960" t="s">
        <v>961</v>
      </c>
      <c r="C157" s="1452"/>
      <c r="D157" s="450" t="s">
        <v>188</v>
      </c>
      <c r="E157" s="326"/>
      <c r="F157" s="326"/>
      <c r="G157" s="326"/>
      <c r="H157" s="566" t="s">
        <v>962</v>
      </c>
      <c r="I157" s="42"/>
    </row>
    <row r="158" spans="1:9" ht="12.75">
      <c r="A158" s="753"/>
      <c r="B158" s="894" t="s">
        <v>762</v>
      </c>
      <c r="C158" s="1077"/>
      <c r="D158" s="451" t="s">
        <v>520</v>
      </c>
      <c r="E158" s="328"/>
      <c r="F158" s="328"/>
      <c r="G158" s="328"/>
      <c r="H158" s="413" t="s">
        <v>963</v>
      </c>
      <c r="I158" s="31"/>
    </row>
    <row r="159" spans="1:9" ht="13.5" thickBot="1">
      <c r="A159" s="753"/>
      <c r="B159" s="897"/>
      <c r="C159" s="1079"/>
      <c r="D159" s="442" t="s">
        <v>425</v>
      </c>
      <c r="E159" s="48"/>
      <c r="F159" s="48"/>
      <c r="G159" s="48"/>
      <c r="H159" s="549" t="s">
        <v>964</v>
      </c>
      <c r="I159" s="32"/>
    </row>
    <row r="160" spans="1:9" ht="12.75">
      <c r="A160" s="753"/>
      <c r="B160" s="896" t="s">
        <v>965</v>
      </c>
      <c r="C160" s="846"/>
      <c r="D160" s="1492" t="s">
        <v>952</v>
      </c>
      <c r="E160" s="1493"/>
      <c r="F160" s="1096" t="s">
        <v>967</v>
      </c>
      <c r="G160" s="1437"/>
      <c r="H160" s="413" t="s">
        <v>968</v>
      </c>
      <c r="I160" s="31"/>
    </row>
    <row r="161" spans="1:9" ht="12.75">
      <c r="A161" s="753"/>
      <c r="B161" s="896"/>
      <c r="C161" s="846"/>
      <c r="D161" s="1494"/>
      <c r="E161" s="1495"/>
      <c r="F161" s="1438" t="s">
        <v>969</v>
      </c>
      <c r="G161" s="1375"/>
      <c r="H161" s="414" t="s">
        <v>970</v>
      </c>
      <c r="I161" s="38"/>
    </row>
    <row r="162" spans="1:9" ht="12.75">
      <c r="A162" s="753"/>
      <c r="B162" s="896"/>
      <c r="C162" s="846"/>
      <c r="D162" s="1371" t="s">
        <v>2690</v>
      </c>
      <c r="E162" s="1372"/>
      <c r="F162" s="1372"/>
      <c r="G162" s="1373"/>
      <c r="H162" s="414" t="s">
        <v>2691</v>
      </c>
      <c r="I162" s="38"/>
    </row>
    <row r="163" spans="1:9" ht="12.75">
      <c r="A163" s="753"/>
      <c r="B163" s="896"/>
      <c r="C163" s="846"/>
      <c r="D163" s="441" t="s">
        <v>206</v>
      </c>
      <c r="E163" s="319"/>
      <c r="F163" s="319"/>
      <c r="G163" s="418"/>
      <c r="H163" s="414" t="s">
        <v>966</v>
      </c>
      <c r="I163" s="38"/>
    </row>
    <row r="164" spans="1:9" ht="13.5" thickBot="1">
      <c r="A164" s="753"/>
      <c r="B164" s="897"/>
      <c r="C164" s="898"/>
      <c r="D164" s="1439" t="s">
        <v>971</v>
      </c>
      <c r="E164" s="1440"/>
      <c r="F164" s="1440"/>
      <c r="G164" s="1441"/>
      <c r="H164" s="412" t="s">
        <v>972</v>
      </c>
      <c r="I164" s="33"/>
    </row>
    <row r="165" spans="1:9" ht="12.75">
      <c r="A165" s="753"/>
      <c r="B165" s="894" t="s">
        <v>973</v>
      </c>
      <c r="C165" s="895"/>
      <c r="D165" s="1442" t="s">
        <v>1796</v>
      </c>
      <c r="E165" s="1096"/>
      <c r="F165" s="1096"/>
      <c r="G165" s="1437"/>
      <c r="H165" s="552" t="s">
        <v>1797</v>
      </c>
      <c r="I165" s="34"/>
    </row>
    <row r="166" spans="1:9" ht="12.75">
      <c r="A166" s="753"/>
      <c r="B166" s="896"/>
      <c r="C166" s="846"/>
      <c r="D166" s="1374" t="s">
        <v>518</v>
      </c>
      <c r="E166" s="1047"/>
      <c r="F166" s="1047"/>
      <c r="G166" s="1375"/>
      <c r="H166" s="552" t="s">
        <v>1798</v>
      </c>
      <c r="I166" s="34"/>
    </row>
    <row r="167" spans="1:9" ht="12.75">
      <c r="A167" s="753"/>
      <c r="B167" s="896"/>
      <c r="C167" s="846"/>
      <c r="D167" s="1443" t="s">
        <v>208</v>
      </c>
      <c r="E167" s="1444"/>
      <c r="F167" s="1445"/>
      <c r="G167" s="1438"/>
      <c r="H167" s="414" t="s">
        <v>974</v>
      </c>
      <c r="I167" s="38"/>
    </row>
    <row r="168" spans="1:9" ht="12.75">
      <c r="A168" s="753"/>
      <c r="B168" s="896"/>
      <c r="C168" s="846"/>
      <c r="D168" s="1374" t="s">
        <v>2693</v>
      </c>
      <c r="E168" s="1047"/>
      <c r="F168" s="1047"/>
      <c r="G168" s="1375"/>
      <c r="H168" s="665" t="s">
        <v>2692</v>
      </c>
      <c r="I168" s="38"/>
    </row>
    <row r="169" spans="1:9" ht="12.75">
      <c r="A169" s="753"/>
      <c r="B169" s="896"/>
      <c r="C169" s="846"/>
      <c r="D169" s="1443" t="s">
        <v>975</v>
      </c>
      <c r="E169" s="1444"/>
      <c r="F169" s="1445"/>
      <c r="G169" s="1438"/>
      <c r="H169" s="414" t="s">
        <v>976</v>
      </c>
      <c r="I169" s="38"/>
    </row>
    <row r="170" spans="1:9" ht="12.75">
      <c r="A170" s="753"/>
      <c r="B170" s="896"/>
      <c r="C170" s="846"/>
      <c r="D170" s="1443" t="s">
        <v>977</v>
      </c>
      <c r="E170" s="1444"/>
      <c r="F170" s="1445"/>
      <c r="G170" s="1438"/>
      <c r="H170" s="414" t="s">
        <v>978</v>
      </c>
      <c r="I170" s="38"/>
    </row>
    <row r="171" spans="1:9" ht="12.75">
      <c r="A171" s="753"/>
      <c r="B171" s="896"/>
      <c r="C171" s="846"/>
      <c r="D171" s="1443" t="s">
        <v>979</v>
      </c>
      <c r="E171" s="1444"/>
      <c r="F171" s="1445"/>
      <c r="G171" s="1438"/>
      <c r="H171" s="414" t="s">
        <v>980</v>
      </c>
      <c r="I171" s="38"/>
    </row>
    <row r="172" spans="1:9" ht="13.5" thickBot="1">
      <c r="A172" s="753"/>
      <c r="B172" s="896"/>
      <c r="C172" s="846"/>
      <c r="D172" s="1496" t="s">
        <v>981</v>
      </c>
      <c r="E172" s="1076"/>
      <c r="F172" s="1076"/>
      <c r="G172" s="1076"/>
      <c r="H172" s="412" t="s">
        <v>982</v>
      </c>
      <c r="I172" s="33"/>
    </row>
    <row r="173" spans="1:9" ht="12.75">
      <c r="A173" s="753"/>
      <c r="B173" s="896"/>
      <c r="C173" s="846"/>
      <c r="D173" s="896" t="s">
        <v>983</v>
      </c>
      <c r="E173" s="1078"/>
      <c r="F173" s="452" t="s">
        <v>984</v>
      </c>
      <c r="G173" s="341"/>
      <c r="H173" s="552" t="s">
        <v>985</v>
      </c>
      <c r="I173" s="34"/>
    </row>
    <row r="174" spans="1:9" ht="12.75">
      <c r="A174" s="753"/>
      <c r="B174" s="896"/>
      <c r="C174" s="846"/>
      <c r="D174" s="896"/>
      <c r="E174" s="1078"/>
      <c r="F174" s="452" t="s">
        <v>2753</v>
      </c>
      <c r="G174" s="341"/>
      <c r="H174" s="552" t="s">
        <v>2694</v>
      </c>
      <c r="I174" s="308"/>
    </row>
    <row r="175" spans="1:9" ht="12.75">
      <c r="A175" s="753"/>
      <c r="B175" s="896"/>
      <c r="C175" s="846"/>
      <c r="D175" s="896"/>
      <c r="E175" s="1078"/>
      <c r="F175" s="452" t="s">
        <v>2754</v>
      </c>
      <c r="G175" s="341"/>
      <c r="H175" s="552" t="s">
        <v>2695</v>
      </c>
      <c r="I175" s="308"/>
    </row>
    <row r="176" spans="1:9" ht="12.75">
      <c r="A176" s="753"/>
      <c r="B176" s="896"/>
      <c r="C176" s="846"/>
      <c r="D176" s="896"/>
      <c r="E176" s="1078"/>
      <c r="F176" s="447" t="s">
        <v>2755</v>
      </c>
      <c r="G176" s="437"/>
      <c r="H176" s="414" t="s">
        <v>986</v>
      </c>
      <c r="I176" s="38"/>
    </row>
    <row r="177" spans="1:9" ht="12.75">
      <c r="A177" s="753"/>
      <c r="B177" s="896"/>
      <c r="C177" s="846"/>
      <c r="D177" s="896"/>
      <c r="E177" s="1078"/>
      <c r="F177" s="447" t="s">
        <v>2756</v>
      </c>
      <c r="G177" s="437"/>
      <c r="H177" s="414" t="s">
        <v>987</v>
      </c>
      <c r="I177" s="38"/>
    </row>
    <row r="178" spans="1:9" ht="13.5" thickBot="1">
      <c r="A178" s="753"/>
      <c r="B178" s="897"/>
      <c r="C178" s="898"/>
      <c r="D178" s="897"/>
      <c r="E178" s="1079"/>
      <c r="F178" s="161" t="s">
        <v>2757</v>
      </c>
      <c r="G178" s="438"/>
      <c r="H178" s="412" t="s">
        <v>988</v>
      </c>
      <c r="I178" s="33"/>
    </row>
    <row r="179" spans="1:9" ht="12.75" customHeight="1">
      <c r="A179" s="753"/>
      <c r="B179" s="894" t="s">
        <v>989</v>
      </c>
      <c r="C179" s="895"/>
      <c r="D179" s="895"/>
      <c r="E179" s="895"/>
      <c r="F179" s="453" t="s">
        <v>1796</v>
      </c>
      <c r="G179" s="446"/>
      <c r="H179" s="413" t="s">
        <v>1799</v>
      </c>
      <c r="I179" s="31"/>
    </row>
    <row r="180" spans="1:9" ht="12.75" customHeight="1">
      <c r="A180" s="753"/>
      <c r="B180" s="896"/>
      <c r="C180" s="846"/>
      <c r="D180" s="846"/>
      <c r="E180" s="846"/>
      <c r="F180" s="454" t="s">
        <v>518</v>
      </c>
      <c r="G180" s="455"/>
      <c r="H180" s="321" t="s">
        <v>1800</v>
      </c>
      <c r="I180" s="43"/>
    </row>
    <row r="181" spans="1:9" ht="12.75" customHeight="1">
      <c r="A181" s="753"/>
      <c r="B181" s="896"/>
      <c r="C181" s="846"/>
      <c r="D181" s="846"/>
      <c r="E181" s="846"/>
      <c r="F181" s="456" t="s">
        <v>208</v>
      </c>
      <c r="G181" s="427"/>
      <c r="H181" s="549" t="s">
        <v>990</v>
      </c>
      <c r="I181" s="32"/>
    </row>
    <row r="182" spans="1:9" ht="13.5" thickBot="1">
      <c r="A182" s="754"/>
      <c r="B182" s="897"/>
      <c r="C182" s="898"/>
      <c r="D182" s="898"/>
      <c r="E182" s="898"/>
      <c r="F182" s="666" t="s">
        <v>2697</v>
      </c>
      <c r="G182" s="667"/>
      <c r="H182" s="547" t="s">
        <v>2696</v>
      </c>
      <c r="I182" s="503"/>
    </row>
    <row r="183" spans="1:9" ht="13.5" customHeight="1" thickBot="1">
      <c r="A183" s="894" t="s">
        <v>991</v>
      </c>
      <c r="B183" s="895"/>
      <c r="C183" s="1077"/>
      <c r="D183" s="894" t="s">
        <v>992</v>
      </c>
      <c r="E183" s="1077"/>
      <c r="F183" s="457" t="s">
        <v>93</v>
      </c>
      <c r="G183" s="458"/>
      <c r="H183" s="668" t="s">
        <v>993</v>
      </c>
      <c r="I183" s="34"/>
    </row>
    <row r="184" spans="1:9" ht="13.5" thickBot="1">
      <c r="A184" s="896"/>
      <c r="B184" s="846"/>
      <c r="C184" s="1078"/>
      <c r="D184" s="897"/>
      <c r="E184" s="1079"/>
      <c r="F184" s="459" t="s">
        <v>108</v>
      </c>
      <c r="G184" s="460"/>
      <c r="H184" s="668" t="s">
        <v>994</v>
      </c>
      <c r="I184" s="33"/>
    </row>
    <row r="185" spans="1:9" ht="12.75">
      <c r="A185" s="896"/>
      <c r="B185" s="846"/>
      <c r="C185" s="1078"/>
      <c r="D185" s="894" t="s">
        <v>42</v>
      </c>
      <c r="E185" s="1077"/>
      <c r="F185" s="429" t="s">
        <v>93</v>
      </c>
      <c r="G185" s="431"/>
      <c r="H185" s="669" t="s">
        <v>995</v>
      </c>
      <c r="I185" s="31"/>
    </row>
    <row r="186" spans="1:9" ht="13.5" thickBot="1">
      <c r="A186" s="896"/>
      <c r="B186" s="846"/>
      <c r="C186" s="1078"/>
      <c r="D186" s="897"/>
      <c r="E186" s="1079"/>
      <c r="F186" s="434" t="s">
        <v>103</v>
      </c>
      <c r="G186" s="436"/>
      <c r="H186" s="670" t="s">
        <v>996</v>
      </c>
      <c r="I186" s="33"/>
    </row>
    <row r="187" spans="1:9" ht="12.75">
      <c r="A187" s="896"/>
      <c r="B187" s="846"/>
      <c r="C187" s="1078"/>
      <c r="D187" s="894" t="s">
        <v>997</v>
      </c>
      <c r="E187" s="1077"/>
      <c r="F187" s="429" t="s">
        <v>93</v>
      </c>
      <c r="G187" s="431"/>
      <c r="H187" s="669" t="s">
        <v>998</v>
      </c>
      <c r="I187" s="31"/>
    </row>
    <row r="188" spans="1:9" ht="13.5" thickBot="1">
      <c r="A188" s="897"/>
      <c r="B188" s="898"/>
      <c r="C188" s="1079"/>
      <c r="D188" s="897"/>
      <c r="E188" s="1079"/>
      <c r="F188" s="434" t="s">
        <v>103</v>
      </c>
      <c r="G188" s="436"/>
      <c r="H188" s="670" t="s">
        <v>999</v>
      </c>
      <c r="I188" s="33"/>
    </row>
    <row r="189" spans="1:9" ht="12.75" customHeight="1">
      <c r="A189" s="894" t="s">
        <v>1000</v>
      </c>
      <c r="B189" s="895"/>
      <c r="C189" s="895"/>
      <c r="D189" s="895"/>
      <c r="E189" s="1077"/>
      <c r="F189" s="453" t="s">
        <v>178</v>
      </c>
      <c r="G189" s="315"/>
      <c r="H189" s="413" t="s">
        <v>1001</v>
      </c>
      <c r="I189" s="31"/>
    </row>
    <row r="190" spans="1:9" ht="12.75">
      <c r="A190" s="896"/>
      <c r="B190" s="846"/>
      <c r="C190" s="846"/>
      <c r="D190" s="846"/>
      <c r="E190" s="1078"/>
      <c r="F190" s="456" t="s">
        <v>176</v>
      </c>
      <c r="G190" s="447"/>
      <c r="H190" s="414" t="s">
        <v>1002</v>
      </c>
      <c r="I190" s="38"/>
    </row>
    <row r="191" spans="1:9" ht="13.5" thickBot="1">
      <c r="A191" s="897"/>
      <c r="B191" s="898"/>
      <c r="C191" s="898"/>
      <c r="D191" s="898"/>
      <c r="E191" s="1078"/>
      <c r="F191" s="461" t="s">
        <v>1003</v>
      </c>
      <c r="G191" s="462"/>
      <c r="H191" s="412" t="s">
        <v>1004</v>
      </c>
      <c r="I191" s="32"/>
    </row>
    <row r="192" spans="1:9" ht="15.75" customHeight="1">
      <c r="A192" s="1500" t="s">
        <v>1046</v>
      </c>
      <c r="B192" s="1367" t="s">
        <v>2713</v>
      </c>
      <c r="C192" s="1423"/>
      <c r="D192" s="1368"/>
      <c r="E192" s="671" t="s">
        <v>2698</v>
      </c>
      <c r="F192" s="315"/>
      <c r="G192" s="163"/>
      <c r="H192" s="672" t="s">
        <v>2700</v>
      </c>
      <c r="I192" s="31"/>
    </row>
    <row r="193" spans="1:9" ht="12.75">
      <c r="A193" s="1502"/>
      <c r="B193" s="1384"/>
      <c r="C193" s="1424"/>
      <c r="D193" s="1385"/>
      <c r="E193" s="673" t="s">
        <v>2699</v>
      </c>
      <c r="F193" s="462"/>
      <c r="G193" s="674"/>
      <c r="H193" s="675" t="s">
        <v>2701</v>
      </c>
      <c r="I193" s="38"/>
    </row>
    <row r="194" spans="1:9" ht="12.75" customHeight="1">
      <c r="A194" s="1502"/>
      <c r="B194" s="1384"/>
      <c r="C194" s="1424"/>
      <c r="D194" s="1385"/>
      <c r="E194" s="464" t="s">
        <v>1047</v>
      </c>
      <c r="F194" s="229"/>
      <c r="G194" s="437"/>
      <c r="H194" s="467" t="s">
        <v>1048</v>
      </c>
      <c r="I194" s="65"/>
    </row>
    <row r="195" spans="1:9" ht="12.75">
      <c r="A195" s="1502"/>
      <c r="B195" s="1384"/>
      <c r="C195" s="1424"/>
      <c r="D195" s="1385"/>
      <c r="E195" s="464" t="s">
        <v>1049</v>
      </c>
      <c r="F195" s="229"/>
      <c r="G195" s="437"/>
      <c r="H195" s="467" t="s">
        <v>1050</v>
      </c>
      <c r="I195" s="58"/>
    </row>
    <row r="196" spans="1:9" ht="12.75">
      <c r="A196" s="1502"/>
      <c r="B196" s="1384"/>
      <c r="C196" s="1424"/>
      <c r="D196" s="1385"/>
      <c r="E196" s="1515" t="s">
        <v>1049</v>
      </c>
      <c r="F196" s="676" t="s">
        <v>2708</v>
      </c>
      <c r="G196" s="677"/>
      <c r="H196" s="678" t="s">
        <v>2702</v>
      </c>
      <c r="I196" s="60"/>
    </row>
    <row r="197" spans="1:9" ht="12.75">
      <c r="A197" s="1502"/>
      <c r="B197" s="1384"/>
      <c r="C197" s="1424"/>
      <c r="D197" s="1385"/>
      <c r="E197" s="1516"/>
      <c r="F197" s="465" t="s">
        <v>2709</v>
      </c>
      <c r="G197" s="679"/>
      <c r="H197" s="678" t="s">
        <v>2703</v>
      </c>
      <c r="I197" s="60"/>
    </row>
    <row r="198" spans="1:9" ht="12.75">
      <c r="A198" s="1502"/>
      <c r="B198" s="1384"/>
      <c r="C198" s="1424"/>
      <c r="D198" s="1385"/>
      <c r="E198" s="1517"/>
      <c r="F198" s="465" t="s">
        <v>2710</v>
      </c>
      <c r="G198" s="466"/>
      <c r="H198" s="678" t="s">
        <v>2704</v>
      </c>
      <c r="I198" s="60"/>
    </row>
    <row r="199" spans="1:9" ht="12.75">
      <c r="A199" s="1502"/>
      <c r="B199" s="1384"/>
      <c r="C199" s="1424"/>
      <c r="D199" s="1385"/>
      <c r="E199" s="1515" t="s">
        <v>1051</v>
      </c>
      <c r="F199" s="465" t="s">
        <v>1</v>
      </c>
      <c r="G199" s="466"/>
      <c r="H199" s="467" t="s">
        <v>1052</v>
      </c>
      <c r="I199" s="58"/>
    </row>
    <row r="200" spans="1:9" ht="12.75">
      <c r="A200" s="1502"/>
      <c r="B200" s="1384"/>
      <c r="C200" s="1424"/>
      <c r="D200" s="1385"/>
      <c r="E200" s="1517"/>
      <c r="F200" s="465" t="s">
        <v>2669</v>
      </c>
      <c r="G200" s="466"/>
      <c r="H200" s="678" t="s">
        <v>2705</v>
      </c>
      <c r="I200" s="58"/>
    </row>
    <row r="201" spans="1:9" ht="21" customHeight="1">
      <c r="A201" s="1502"/>
      <c r="B201" s="1384"/>
      <c r="C201" s="1424"/>
      <c r="D201" s="1385"/>
      <c r="E201" s="1512" t="s">
        <v>2711</v>
      </c>
      <c r="F201" s="1513"/>
      <c r="G201" s="1513"/>
      <c r="H201" s="678" t="s">
        <v>2706</v>
      </c>
      <c r="I201" s="60"/>
    </row>
    <row r="202" spans="1:9" ht="17.25" customHeight="1" thickBot="1">
      <c r="A202" s="1502"/>
      <c r="B202" s="1384"/>
      <c r="C202" s="1424"/>
      <c r="D202" s="1385"/>
      <c r="E202" s="680" t="s">
        <v>2712</v>
      </c>
      <c r="F202" s="681"/>
      <c r="G202" s="682"/>
      <c r="H202" s="678" t="s">
        <v>2707</v>
      </c>
      <c r="I202" s="60"/>
    </row>
    <row r="203" spans="1:9" ht="12.75">
      <c r="A203" s="1502"/>
      <c r="B203" s="1367" t="s">
        <v>952</v>
      </c>
      <c r="C203" s="1423"/>
      <c r="D203" s="1423"/>
      <c r="E203" s="1368"/>
      <c r="F203" s="1432" t="s">
        <v>48</v>
      </c>
      <c r="G203" s="1433"/>
      <c r="H203" s="683" t="s">
        <v>1053</v>
      </c>
      <c r="I203" s="57"/>
    </row>
    <row r="204" spans="1:9" ht="13.5" thickBot="1">
      <c r="A204" s="1502"/>
      <c r="B204" s="1369"/>
      <c r="C204" s="1425"/>
      <c r="D204" s="1425"/>
      <c r="E204" s="1370"/>
      <c r="F204" s="1497" t="s">
        <v>1054</v>
      </c>
      <c r="G204" s="1498"/>
      <c r="H204" s="684" t="s">
        <v>1055</v>
      </c>
      <c r="I204" s="59"/>
    </row>
    <row r="205" spans="1:9" ht="12.75">
      <c r="A205" s="1502"/>
      <c r="B205" s="1367" t="s">
        <v>206</v>
      </c>
      <c r="C205" s="1423"/>
      <c r="D205" s="1423"/>
      <c r="E205" s="1368"/>
      <c r="F205" s="1426" t="s">
        <v>48</v>
      </c>
      <c r="G205" s="1427"/>
      <c r="H205" s="683" t="s">
        <v>1056</v>
      </c>
      <c r="I205" s="57"/>
    </row>
    <row r="206" spans="1:9" ht="12.75">
      <c r="A206" s="1502"/>
      <c r="B206" s="1384"/>
      <c r="C206" s="1424"/>
      <c r="D206" s="1424"/>
      <c r="E206" s="1385"/>
      <c r="F206" s="1506" t="s">
        <v>1054</v>
      </c>
      <c r="G206" s="1507"/>
      <c r="H206" s="685" t="s">
        <v>1057</v>
      </c>
      <c r="I206" s="58"/>
    </row>
    <row r="207" spans="1:9" ht="12.75">
      <c r="A207" s="1502"/>
      <c r="B207" s="1384"/>
      <c r="C207" s="1424"/>
      <c r="D207" s="1424"/>
      <c r="E207" s="1385"/>
      <c r="F207" s="686" t="s">
        <v>2693</v>
      </c>
      <c r="G207" s="687"/>
      <c r="H207" s="688" t="s">
        <v>2714</v>
      </c>
      <c r="I207" s="60"/>
    </row>
    <row r="208" spans="1:9" ht="13.5" thickBot="1">
      <c r="A208" s="1502"/>
      <c r="B208" s="1369"/>
      <c r="C208" s="1425"/>
      <c r="D208" s="1425"/>
      <c r="E208" s="1370"/>
      <c r="F208" s="1508" t="s">
        <v>1058</v>
      </c>
      <c r="G208" s="1509"/>
      <c r="H208" s="684" t="s">
        <v>1059</v>
      </c>
      <c r="I208" s="59"/>
    </row>
    <row r="209" spans="1:9" ht="12.75">
      <c r="A209" s="1502"/>
      <c r="B209" s="1367" t="s">
        <v>950</v>
      </c>
      <c r="C209" s="1423"/>
      <c r="D209" s="1423"/>
      <c r="E209" s="1368"/>
      <c r="F209" s="1426" t="s">
        <v>48</v>
      </c>
      <c r="G209" s="1427"/>
      <c r="H209" s="683" t="s">
        <v>1060</v>
      </c>
      <c r="I209" s="57"/>
    </row>
    <row r="210" spans="1:9" ht="13.5" thickBot="1">
      <c r="A210" s="1502"/>
      <c r="B210" s="1369"/>
      <c r="C210" s="1425"/>
      <c r="D210" s="1425"/>
      <c r="E210" s="1370"/>
      <c r="F210" s="1430" t="s">
        <v>1054</v>
      </c>
      <c r="G210" s="1431"/>
      <c r="H210" s="684" t="s">
        <v>1061</v>
      </c>
      <c r="I210" s="59"/>
    </row>
    <row r="211" spans="1:9" ht="13.5" thickBot="1">
      <c r="A211" s="1502"/>
      <c r="B211" s="1392" t="s">
        <v>207</v>
      </c>
      <c r="C211" s="1499"/>
      <c r="D211" s="1499"/>
      <c r="E211" s="1393"/>
      <c r="F211" s="1510" t="s">
        <v>207</v>
      </c>
      <c r="G211" s="1511"/>
      <c r="H211" s="689" t="s">
        <v>1062</v>
      </c>
      <c r="I211" s="61"/>
    </row>
    <row r="212" spans="1:9" ht="12.75">
      <c r="A212" s="1502"/>
      <c r="B212" s="1500" t="s">
        <v>1063</v>
      </c>
      <c r="C212" s="1501"/>
      <c r="D212" s="1423" t="s">
        <v>1064</v>
      </c>
      <c r="E212" s="463"/>
      <c r="F212" s="1426" t="s">
        <v>1065</v>
      </c>
      <c r="G212" s="1427"/>
      <c r="H212" s="683" t="s">
        <v>1066</v>
      </c>
      <c r="I212" s="57"/>
    </row>
    <row r="213" spans="1:9" ht="13.5" thickBot="1">
      <c r="A213" s="1502"/>
      <c r="B213" s="1502"/>
      <c r="C213" s="1503"/>
      <c r="D213" s="1425"/>
      <c r="E213" s="468"/>
      <c r="F213" s="1430" t="s">
        <v>1067</v>
      </c>
      <c r="G213" s="1431"/>
      <c r="H213" s="684" t="s">
        <v>1068</v>
      </c>
      <c r="I213" s="59"/>
    </row>
    <row r="214" spans="1:9" ht="12.75">
      <c r="A214" s="1502"/>
      <c r="B214" s="1502"/>
      <c r="C214" s="1503"/>
      <c r="D214" s="1423" t="s">
        <v>1069</v>
      </c>
      <c r="E214" s="463"/>
      <c r="F214" s="1426" t="s">
        <v>1065</v>
      </c>
      <c r="G214" s="1427"/>
      <c r="H214" s="683" t="s">
        <v>1070</v>
      </c>
      <c r="I214" s="57"/>
    </row>
    <row r="215" spans="1:9" ht="13.5" thickBot="1">
      <c r="A215" s="1502"/>
      <c r="B215" s="1502"/>
      <c r="C215" s="1503"/>
      <c r="D215" s="1425"/>
      <c r="E215" s="468"/>
      <c r="F215" s="1430" t="s">
        <v>1067</v>
      </c>
      <c r="G215" s="1431"/>
      <c r="H215" s="684" t="s">
        <v>1071</v>
      </c>
      <c r="I215" s="59"/>
    </row>
    <row r="216" spans="1:9" ht="12.75">
      <c r="A216" s="1502"/>
      <c r="B216" s="1502"/>
      <c r="C216" s="1503"/>
      <c r="D216" s="1423" t="s">
        <v>1072</v>
      </c>
      <c r="E216" s="463"/>
      <c r="F216" s="1426" t="s">
        <v>1065</v>
      </c>
      <c r="G216" s="1427"/>
      <c r="H216" s="683" t="s">
        <v>1073</v>
      </c>
      <c r="I216" s="57"/>
    </row>
    <row r="217" spans="1:9" ht="13.5" thickBot="1">
      <c r="A217" s="1502"/>
      <c r="B217" s="1504"/>
      <c r="C217" s="1505"/>
      <c r="D217" s="1425"/>
      <c r="E217" s="468"/>
      <c r="F217" s="1430" t="s">
        <v>1067</v>
      </c>
      <c r="G217" s="1431"/>
      <c r="H217" s="684" t="s">
        <v>1074</v>
      </c>
      <c r="I217" s="59"/>
    </row>
    <row r="218" spans="1:9" ht="12.75">
      <c r="A218" s="1502"/>
      <c r="B218" s="1367" t="s">
        <v>34</v>
      </c>
      <c r="C218" s="1423"/>
      <c r="D218" s="1423"/>
      <c r="E218" s="1368"/>
      <c r="F218" s="1426" t="s">
        <v>1075</v>
      </c>
      <c r="G218" s="1427"/>
      <c r="H218" s="683" t="s">
        <v>1076</v>
      </c>
      <c r="I218" s="57"/>
    </row>
    <row r="219" spans="1:9" ht="12.75">
      <c r="A219" s="1502"/>
      <c r="B219" s="1384"/>
      <c r="C219" s="1424"/>
      <c r="D219" s="1424"/>
      <c r="E219" s="1385"/>
      <c r="F219" s="1428" t="s">
        <v>977</v>
      </c>
      <c r="G219" s="1429"/>
      <c r="H219" s="685" t="s">
        <v>1077</v>
      </c>
      <c r="I219" s="58"/>
    </row>
    <row r="220" spans="1:9" ht="12.75">
      <c r="A220" s="1502"/>
      <c r="B220" s="1384"/>
      <c r="C220" s="1424"/>
      <c r="D220" s="1424"/>
      <c r="E220" s="1385"/>
      <c r="F220" s="1428" t="s">
        <v>1078</v>
      </c>
      <c r="G220" s="1429"/>
      <c r="H220" s="685" t="s">
        <v>1079</v>
      </c>
      <c r="I220" s="58"/>
    </row>
    <row r="221" spans="1:9" ht="13.5" thickBot="1">
      <c r="A221" s="1502"/>
      <c r="B221" s="1369"/>
      <c r="C221" s="1425"/>
      <c r="D221" s="1425"/>
      <c r="E221" s="1370"/>
      <c r="F221" s="1430" t="s">
        <v>207</v>
      </c>
      <c r="G221" s="1431"/>
      <c r="H221" s="684" t="s">
        <v>1080</v>
      </c>
      <c r="I221" s="59"/>
    </row>
    <row r="222" spans="1:9" ht="12.75">
      <c r="A222" s="1502"/>
      <c r="B222" s="1367" t="s">
        <v>1081</v>
      </c>
      <c r="C222" s="1423"/>
      <c r="D222" s="1423"/>
      <c r="E222" s="1368"/>
      <c r="F222" s="1432" t="s">
        <v>302</v>
      </c>
      <c r="G222" s="1433"/>
      <c r="H222" s="683" t="s">
        <v>1082</v>
      </c>
      <c r="I222" s="57"/>
    </row>
    <row r="223" spans="1:9" ht="13.5" thickBot="1">
      <c r="A223" s="1504"/>
      <c r="B223" s="1369"/>
      <c r="C223" s="1425"/>
      <c r="D223" s="1425"/>
      <c r="E223" s="1370"/>
      <c r="F223" s="1508" t="s">
        <v>1083</v>
      </c>
      <c r="G223" s="1509"/>
      <c r="H223" s="690" t="s">
        <v>1084</v>
      </c>
      <c r="I223" s="60"/>
    </row>
    <row r="224" spans="1:9" ht="12.75">
      <c r="A224" s="1394" t="s">
        <v>1085</v>
      </c>
      <c r="B224" s="1367" t="s">
        <v>1086</v>
      </c>
      <c r="C224" s="1368"/>
      <c r="D224" s="1367" t="s">
        <v>1087</v>
      </c>
      <c r="E224" s="1368"/>
      <c r="F224" s="469" t="s">
        <v>1088</v>
      </c>
      <c r="G224" s="470"/>
      <c r="H224" s="683" t="s">
        <v>1089</v>
      </c>
      <c r="I224" s="62"/>
    </row>
    <row r="225" spans="1:9" ht="12.75">
      <c r="A225" s="1395"/>
      <c r="B225" s="1384"/>
      <c r="C225" s="1385"/>
      <c r="D225" s="1384"/>
      <c r="E225" s="1385"/>
      <c r="F225" s="1434" t="s">
        <v>1090</v>
      </c>
      <c r="G225" s="1422"/>
      <c r="H225" s="685" t="s">
        <v>1091</v>
      </c>
      <c r="I225" s="63"/>
    </row>
    <row r="226" spans="1:9" ht="12.75">
      <c r="A226" s="1395"/>
      <c r="B226" s="1384"/>
      <c r="C226" s="1385"/>
      <c r="D226" s="1384"/>
      <c r="E226" s="1385"/>
      <c r="F226" s="1434" t="s">
        <v>1092</v>
      </c>
      <c r="G226" s="1422"/>
      <c r="H226" s="685" t="s">
        <v>1093</v>
      </c>
      <c r="I226" s="63"/>
    </row>
    <row r="227" spans="1:9" ht="12.75">
      <c r="A227" s="1395"/>
      <c r="B227" s="1384"/>
      <c r="C227" s="1385"/>
      <c r="D227" s="1384"/>
      <c r="E227" s="1385"/>
      <c r="F227" s="1434" t="s">
        <v>1094</v>
      </c>
      <c r="G227" s="1422"/>
      <c r="H227" s="685" t="s">
        <v>1095</v>
      </c>
      <c r="I227" s="63"/>
    </row>
    <row r="228" spans="1:9" ht="13.5" thickBot="1">
      <c r="A228" s="1395"/>
      <c r="B228" s="1384"/>
      <c r="C228" s="1385"/>
      <c r="D228" s="1369"/>
      <c r="E228" s="1370"/>
      <c r="F228" s="1435" t="s">
        <v>1096</v>
      </c>
      <c r="G228" s="1436"/>
      <c r="H228" s="684" t="s">
        <v>1097</v>
      </c>
      <c r="I228" s="64"/>
    </row>
    <row r="229" spans="1:9" ht="12.75">
      <c r="A229" s="1395"/>
      <c r="B229" s="1384"/>
      <c r="C229" s="1385"/>
      <c r="D229" s="1418" t="s">
        <v>1098</v>
      </c>
      <c r="E229" s="1418"/>
      <c r="F229" s="1418"/>
      <c r="G229" s="1419"/>
      <c r="H229" s="683" t="s">
        <v>1099</v>
      </c>
      <c r="I229" s="57"/>
    </row>
    <row r="230" spans="1:9" ht="12.75">
      <c r="A230" s="1395"/>
      <c r="B230" s="1384"/>
      <c r="C230" s="1385"/>
      <c r="D230" s="1403" t="s">
        <v>1100</v>
      </c>
      <c r="E230" s="1403"/>
      <c r="F230" s="1403"/>
      <c r="G230" s="1405"/>
      <c r="H230" s="685" t="s">
        <v>1101</v>
      </c>
      <c r="I230" s="58"/>
    </row>
    <row r="231" spans="1:9" ht="12.75">
      <c r="A231" s="1395"/>
      <c r="B231" s="1384"/>
      <c r="C231" s="1385"/>
      <c r="D231" s="1403" t="s">
        <v>1102</v>
      </c>
      <c r="E231" s="1403"/>
      <c r="F231" s="1403"/>
      <c r="G231" s="1405"/>
      <c r="H231" s="685" t="s">
        <v>1103</v>
      </c>
      <c r="I231" s="58"/>
    </row>
    <row r="232" spans="1:9" ht="13.5" thickBot="1">
      <c r="A232" s="1395"/>
      <c r="B232" s="1369"/>
      <c r="C232" s="1370"/>
      <c r="D232" s="1416" t="s">
        <v>1104</v>
      </c>
      <c r="E232" s="1416"/>
      <c r="F232" s="1416"/>
      <c r="G232" s="1417"/>
      <c r="H232" s="684" t="s">
        <v>1105</v>
      </c>
      <c r="I232" s="59"/>
    </row>
    <row r="233" spans="1:9" ht="12.75">
      <c r="A233" s="1395"/>
      <c r="B233" s="1367" t="s">
        <v>1106</v>
      </c>
      <c r="C233" s="1368"/>
      <c r="D233" s="1403" t="s">
        <v>1107</v>
      </c>
      <c r="E233" s="1403"/>
      <c r="F233" s="1403"/>
      <c r="G233" s="1405"/>
      <c r="H233" s="683" t="s">
        <v>1108</v>
      </c>
      <c r="I233" s="57"/>
    </row>
    <row r="234" spans="1:9" ht="12.75">
      <c r="A234" s="1395"/>
      <c r="B234" s="1384"/>
      <c r="C234" s="1385"/>
      <c r="D234" s="1403" t="s">
        <v>1109</v>
      </c>
      <c r="E234" s="1403"/>
      <c r="F234" s="1403"/>
      <c r="G234" s="1405"/>
      <c r="H234" s="685" t="s">
        <v>1110</v>
      </c>
      <c r="I234" s="58"/>
    </row>
    <row r="235" spans="1:9" ht="13.5" thickBot="1">
      <c r="A235" s="1395"/>
      <c r="B235" s="1369"/>
      <c r="C235" s="1370"/>
      <c r="D235" s="1420" t="s">
        <v>1111</v>
      </c>
      <c r="E235" s="1420"/>
      <c r="F235" s="1420"/>
      <c r="G235" s="1421"/>
      <c r="H235" s="684" t="s">
        <v>1112</v>
      </c>
      <c r="I235" s="59"/>
    </row>
    <row r="236" spans="1:9" ht="12.75">
      <c r="A236" s="1395"/>
      <c r="B236" s="1367" t="s">
        <v>1113</v>
      </c>
      <c r="C236" s="1368"/>
      <c r="D236" s="1413" t="s">
        <v>1107</v>
      </c>
      <c r="E236" s="1413"/>
      <c r="F236" s="1413"/>
      <c r="G236" s="1414"/>
      <c r="H236" s="683" t="s">
        <v>1114</v>
      </c>
      <c r="I236" s="57"/>
    </row>
    <row r="237" spans="1:9" ht="13.5" thickBot="1">
      <c r="A237" s="1395"/>
      <c r="B237" s="1369"/>
      <c r="C237" s="1370"/>
      <c r="D237" s="1403" t="s">
        <v>1115</v>
      </c>
      <c r="E237" s="1403"/>
      <c r="F237" s="1403"/>
      <c r="G237" s="1405"/>
      <c r="H237" s="684" t="s">
        <v>1116</v>
      </c>
      <c r="I237" s="59"/>
    </row>
    <row r="238" spans="1:9" ht="12.75">
      <c r="A238" s="1395"/>
      <c r="B238" s="1367" t="s">
        <v>1092</v>
      </c>
      <c r="C238" s="1368"/>
      <c r="D238" s="1413" t="s">
        <v>1117</v>
      </c>
      <c r="E238" s="1413"/>
      <c r="F238" s="1413"/>
      <c r="G238" s="1414"/>
      <c r="H238" s="683" t="s">
        <v>1118</v>
      </c>
      <c r="I238" s="57"/>
    </row>
    <row r="239" spans="1:9" ht="12.75">
      <c r="A239" s="1395"/>
      <c r="B239" s="1384"/>
      <c r="C239" s="1385"/>
      <c r="D239" s="1403" t="s">
        <v>1119</v>
      </c>
      <c r="E239" s="1403"/>
      <c r="F239" s="1403"/>
      <c r="G239" s="1405"/>
      <c r="H239" s="685" t="s">
        <v>1120</v>
      </c>
      <c r="I239" s="58"/>
    </row>
    <row r="240" spans="1:9" ht="12.75">
      <c r="A240" s="1395"/>
      <c r="B240" s="1384"/>
      <c r="C240" s="1385"/>
      <c r="D240" s="1403" t="s">
        <v>1121</v>
      </c>
      <c r="E240" s="1403"/>
      <c r="F240" s="1403"/>
      <c r="G240" s="1405"/>
      <c r="H240" s="685" t="s">
        <v>1122</v>
      </c>
      <c r="I240" s="58"/>
    </row>
    <row r="241" spans="1:9" ht="13.5" thickBot="1">
      <c r="A241" s="1395"/>
      <c r="B241" s="1369"/>
      <c r="C241" s="1370"/>
      <c r="D241" s="1416" t="s">
        <v>1123</v>
      </c>
      <c r="E241" s="1416"/>
      <c r="F241" s="1416"/>
      <c r="G241" s="1417"/>
      <c r="H241" s="684" t="s">
        <v>1124</v>
      </c>
      <c r="I241" s="59"/>
    </row>
    <row r="242" spans="1:9" ht="12.75">
      <c r="A242" s="1395"/>
      <c r="B242" s="1367" t="s">
        <v>1096</v>
      </c>
      <c r="C242" s="1368"/>
      <c r="D242" s="1403" t="s">
        <v>1125</v>
      </c>
      <c r="E242" s="1403"/>
      <c r="F242" s="1403"/>
      <c r="G242" s="1405"/>
      <c r="H242" s="683" t="s">
        <v>1126</v>
      </c>
      <c r="I242" s="57"/>
    </row>
    <row r="243" spans="1:9" ht="13.5" thickBot="1">
      <c r="A243" s="1395"/>
      <c r="B243" s="1369"/>
      <c r="C243" s="1370"/>
      <c r="D243" s="1420" t="s">
        <v>1127</v>
      </c>
      <c r="E243" s="1420"/>
      <c r="F243" s="1420"/>
      <c r="G243" s="1421"/>
      <c r="H243" s="684" t="s">
        <v>1128</v>
      </c>
      <c r="I243" s="59"/>
    </row>
    <row r="244" spans="1:9" ht="12.75">
      <c r="A244" s="1395"/>
      <c r="B244" s="1367" t="s">
        <v>1129</v>
      </c>
      <c r="C244" s="1368"/>
      <c r="D244" s="1413" t="s">
        <v>1130</v>
      </c>
      <c r="E244" s="1413"/>
      <c r="F244" s="1413"/>
      <c r="G244" s="1414"/>
      <c r="H244" s="683" t="s">
        <v>1131</v>
      </c>
      <c r="I244" s="57"/>
    </row>
    <row r="245" spans="1:9" ht="12.75">
      <c r="A245" s="1395"/>
      <c r="B245" s="1384"/>
      <c r="C245" s="1385"/>
      <c r="D245" s="1403" t="s">
        <v>1132</v>
      </c>
      <c r="E245" s="1403"/>
      <c r="F245" s="1403"/>
      <c r="G245" s="1405"/>
      <c r="H245" s="685" t="s">
        <v>1133</v>
      </c>
      <c r="I245" s="58"/>
    </row>
    <row r="246" spans="1:9" ht="12.75">
      <c r="A246" s="1395"/>
      <c r="B246" s="1384"/>
      <c r="C246" s="1385"/>
      <c r="D246" s="1403" t="s">
        <v>1134</v>
      </c>
      <c r="E246" s="1403"/>
      <c r="F246" s="1403"/>
      <c r="G246" s="1405"/>
      <c r="H246" s="685" t="s">
        <v>1135</v>
      </c>
      <c r="I246" s="58"/>
    </row>
    <row r="247" spans="1:9" ht="12.75">
      <c r="A247" s="1395"/>
      <c r="B247" s="1384"/>
      <c r="C247" s="1385"/>
      <c r="D247" s="1403" t="s">
        <v>1136</v>
      </c>
      <c r="E247" s="1403"/>
      <c r="F247" s="1403"/>
      <c r="G247" s="1405"/>
      <c r="H247" s="685" t="s">
        <v>1137</v>
      </c>
      <c r="I247" s="58"/>
    </row>
    <row r="248" spans="1:9" ht="12.75">
      <c r="A248" s="1395"/>
      <c r="B248" s="1384"/>
      <c r="C248" s="1385"/>
      <c r="D248" s="1403" t="s">
        <v>1138</v>
      </c>
      <c r="E248" s="1403"/>
      <c r="F248" s="1403"/>
      <c r="G248" s="1405"/>
      <c r="H248" s="685" t="s">
        <v>1139</v>
      </c>
      <c r="I248" s="58"/>
    </row>
    <row r="249" spans="1:9" ht="12.75">
      <c r="A249" s="1395"/>
      <c r="B249" s="1384"/>
      <c r="C249" s="1385"/>
      <c r="D249" s="1422" t="s">
        <v>1140</v>
      </c>
      <c r="E249" s="1422"/>
      <c r="F249" s="1422"/>
      <c r="G249" s="1422"/>
      <c r="H249" s="690" t="s">
        <v>1141</v>
      </c>
      <c r="I249" s="58"/>
    </row>
    <row r="250" spans="1:9" ht="13.5" thickBot="1">
      <c r="A250" s="1395"/>
      <c r="B250" s="1369"/>
      <c r="C250" s="1370"/>
      <c r="D250" s="1416" t="s">
        <v>1125</v>
      </c>
      <c r="E250" s="1416"/>
      <c r="F250" s="1416"/>
      <c r="G250" s="1417"/>
      <c r="H250" s="690" t="s">
        <v>1142</v>
      </c>
      <c r="I250" s="60"/>
    </row>
    <row r="251" spans="1:9" ht="12.75">
      <c r="A251" s="1395"/>
      <c r="B251" s="1367" t="s">
        <v>614</v>
      </c>
      <c r="C251" s="1368"/>
      <c r="D251" s="1418" t="s">
        <v>1143</v>
      </c>
      <c r="E251" s="1418"/>
      <c r="F251" s="1418"/>
      <c r="G251" s="1419"/>
      <c r="H251" s="683" t="s">
        <v>1144</v>
      </c>
      <c r="I251" s="57"/>
    </row>
    <row r="252" spans="1:9" ht="12.75">
      <c r="A252" s="1395"/>
      <c r="B252" s="1384"/>
      <c r="C252" s="1385"/>
      <c r="D252" s="1403" t="s">
        <v>1134</v>
      </c>
      <c r="E252" s="1403"/>
      <c r="F252" s="1403"/>
      <c r="G252" s="1405"/>
      <c r="H252" s="685" t="s">
        <v>1145</v>
      </c>
      <c r="I252" s="58"/>
    </row>
    <row r="253" spans="1:9" ht="12.75">
      <c r="A253" s="1395"/>
      <c r="B253" s="1384"/>
      <c r="C253" s="1385"/>
      <c r="D253" s="1403" t="s">
        <v>1136</v>
      </c>
      <c r="E253" s="1403"/>
      <c r="F253" s="1403"/>
      <c r="G253" s="1405"/>
      <c r="H253" s="685" t="s">
        <v>1146</v>
      </c>
      <c r="I253" s="58"/>
    </row>
    <row r="254" spans="1:9" ht="12.75">
      <c r="A254" s="1395"/>
      <c r="B254" s="1384"/>
      <c r="C254" s="1385"/>
      <c r="D254" s="1403" t="s">
        <v>1138</v>
      </c>
      <c r="E254" s="1403"/>
      <c r="F254" s="1403"/>
      <c r="G254" s="1405"/>
      <c r="H254" s="685" t="s">
        <v>1147</v>
      </c>
      <c r="I254" s="58"/>
    </row>
    <row r="255" spans="1:9" ht="13.5" thickBot="1">
      <c r="A255" s="1395"/>
      <c r="B255" s="1369"/>
      <c r="C255" s="1370"/>
      <c r="D255" s="1420" t="s">
        <v>1140</v>
      </c>
      <c r="E255" s="1420"/>
      <c r="F255" s="1420"/>
      <c r="G255" s="1421"/>
      <c r="H255" s="684" t="s">
        <v>1148</v>
      </c>
      <c r="I255" s="59"/>
    </row>
    <row r="256" spans="1:9" ht="12.75">
      <c r="A256" s="1395"/>
      <c r="B256" s="1367" t="s">
        <v>1149</v>
      </c>
      <c r="C256" s="1368"/>
      <c r="D256" s="1413" t="s">
        <v>1107</v>
      </c>
      <c r="E256" s="1413"/>
      <c r="F256" s="1413"/>
      <c r="G256" s="1414"/>
      <c r="H256" s="683" t="s">
        <v>1150</v>
      </c>
      <c r="I256" s="57"/>
    </row>
    <row r="257" spans="1:9" ht="12.75">
      <c r="A257" s="1395"/>
      <c r="B257" s="1384"/>
      <c r="C257" s="1385"/>
      <c r="D257" s="1403" t="s">
        <v>1151</v>
      </c>
      <c r="E257" s="1403"/>
      <c r="F257" s="1403"/>
      <c r="G257" s="1405"/>
      <c r="H257" s="685" t="s">
        <v>1152</v>
      </c>
      <c r="I257" s="58"/>
    </row>
    <row r="258" spans="1:9" ht="13.5" thickBot="1">
      <c r="A258" s="1395"/>
      <c r="B258" s="1369"/>
      <c r="C258" s="1370"/>
      <c r="D258" s="1403" t="s">
        <v>1153</v>
      </c>
      <c r="E258" s="1403"/>
      <c r="F258" s="1403"/>
      <c r="G258" s="1405"/>
      <c r="H258" s="684" t="s">
        <v>1154</v>
      </c>
      <c r="I258" s="59"/>
    </row>
    <row r="259" spans="1:9" ht="12.75">
      <c r="A259" s="1395"/>
      <c r="B259" s="1367" t="s">
        <v>1155</v>
      </c>
      <c r="C259" s="1368"/>
      <c r="D259" s="1413" t="s">
        <v>1156</v>
      </c>
      <c r="E259" s="1413"/>
      <c r="F259" s="1415"/>
      <c r="G259" s="1414"/>
      <c r="H259" s="683" t="s">
        <v>1157</v>
      </c>
      <c r="I259" s="57"/>
    </row>
    <row r="260" spans="1:9" ht="12.75">
      <c r="A260" s="1395"/>
      <c r="B260" s="1384"/>
      <c r="C260" s="1385"/>
      <c r="D260" s="1403" t="s">
        <v>1107</v>
      </c>
      <c r="E260" s="1403"/>
      <c r="F260" s="1404"/>
      <c r="G260" s="1405"/>
      <c r="H260" s="685" t="s">
        <v>1158</v>
      </c>
      <c r="I260" s="58"/>
    </row>
    <row r="261" spans="1:9" ht="12.75">
      <c r="A261" s="1395"/>
      <c r="B261" s="1384"/>
      <c r="C261" s="1385"/>
      <c r="D261" s="1403" t="s">
        <v>1159</v>
      </c>
      <c r="E261" s="1403"/>
      <c r="F261" s="1404"/>
      <c r="G261" s="1405"/>
      <c r="H261" s="685" t="s">
        <v>1160</v>
      </c>
      <c r="I261" s="58"/>
    </row>
    <row r="262" spans="1:9" ht="12.75">
      <c r="A262" s="1395"/>
      <c r="B262" s="1384"/>
      <c r="C262" s="1385"/>
      <c r="D262" s="1403" t="s">
        <v>1161</v>
      </c>
      <c r="E262" s="1403"/>
      <c r="F262" s="1404"/>
      <c r="G262" s="1405"/>
      <c r="H262" s="685" t="s">
        <v>1162</v>
      </c>
      <c r="I262" s="58"/>
    </row>
    <row r="263" spans="1:9" ht="12.75">
      <c r="A263" s="1395"/>
      <c r="B263" s="1384"/>
      <c r="C263" s="1385"/>
      <c r="D263" s="1403" t="s">
        <v>1163</v>
      </c>
      <c r="E263" s="1403"/>
      <c r="F263" s="1404"/>
      <c r="G263" s="1405"/>
      <c r="H263" s="685" t="s">
        <v>1164</v>
      </c>
      <c r="I263" s="58"/>
    </row>
    <row r="264" spans="1:9" ht="12.75">
      <c r="A264" s="1395"/>
      <c r="B264" s="1384"/>
      <c r="C264" s="1385"/>
      <c r="D264" s="1403" t="s">
        <v>1165</v>
      </c>
      <c r="E264" s="1403"/>
      <c r="F264" s="1404"/>
      <c r="G264" s="1405"/>
      <c r="H264" s="685" t="s">
        <v>1166</v>
      </c>
      <c r="I264" s="58"/>
    </row>
    <row r="265" spans="1:9" ht="12.75">
      <c r="A265" s="1395"/>
      <c r="B265" s="1384"/>
      <c r="C265" s="1385"/>
      <c r="D265" s="1403" t="s">
        <v>1167</v>
      </c>
      <c r="E265" s="1403"/>
      <c r="F265" s="1404"/>
      <c r="G265" s="1405"/>
      <c r="H265" s="685" t="s">
        <v>1168</v>
      </c>
      <c r="I265" s="58"/>
    </row>
    <row r="266" spans="1:9" ht="13.5" thickBot="1">
      <c r="A266" s="1395"/>
      <c r="B266" s="1369"/>
      <c r="C266" s="1370"/>
      <c r="D266" s="1406" t="s">
        <v>1169</v>
      </c>
      <c r="E266" s="1406"/>
      <c r="F266" s="1406"/>
      <c r="G266" s="1406"/>
      <c r="H266" s="684" t="s">
        <v>1170</v>
      </c>
      <c r="I266" s="59"/>
    </row>
    <row r="267" spans="1:9" ht="12.75">
      <c r="A267" s="1395"/>
      <c r="B267" s="1367" t="s">
        <v>1171</v>
      </c>
      <c r="C267" s="1368"/>
      <c r="D267" s="1407" t="s">
        <v>1172</v>
      </c>
      <c r="E267" s="1408"/>
      <c r="F267" s="1408"/>
      <c r="G267" s="1408"/>
      <c r="H267" s="691" t="s">
        <v>1173</v>
      </c>
      <c r="I267" s="65"/>
    </row>
    <row r="268" spans="1:9" ht="12.75">
      <c r="A268" s="1395"/>
      <c r="B268" s="1384"/>
      <c r="C268" s="1385"/>
      <c r="D268" s="1409" t="s">
        <v>1174</v>
      </c>
      <c r="E268" s="1410"/>
      <c r="F268" s="1410"/>
      <c r="G268" s="1410"/>
      <c r="H268" s="685" t="s">
        <v>1175</v>
      </c>
      <c r="I268" s="58"/>
    </row>
    <row r="269" spans="1:9" ht="13.5" thickBot="1">
      <c r="A269" s="1395"/>
      <c r="B269" s="1384"/>
      <c r="C269" s="1385"/>
      <c r="D269" s="1411" t="s">
        <v>1176</v>
      </c>
      <c r="E269" s="1412"/>
      <c r="F269" s="1412"/>
      <c r="G269" s="1412"/>
      <c r="H269" s="690" t="s">
        <v>1177</v>
      </c>
      <c r="I269" s="60"/>
    </row>
    <row r="270" spans="1:9" ht="12.75" customHeight="1">
      <c r="A270" s="1395"/>
      <c r="B270" s="1384"/>
      <c r="C270" s="1385"/>
      <c r="D270" s="1397" t="s">
        <v>1178</v>
      </c>
      <c r="E270" s="480" t="s">
        <v>1179</v>
      </c>
      <c r="F270" s="358"/>
      <c r="G270" s="481"/>
      <c r="H270" s="683" t="s">
        <v>1180</v>
      </c>
      <c r="I270" s="57"/>
    </row>
    <row r="271" spans="1:9" ht="12.75" customHeight="1">
      <c r="A271" s="1395"/>
      <c r="B271" s="1384"/>
      <c r="C271" s="1385"/>
      <c r="D271" s="1399"/>
      <c r="E271" s="482" t="s">
        <v>1181</v>
      </c>
      <c r="F271" s="359"/>
      <c r="G271" s="483"/>
      <c r="H271" s="685" t="s">
        <v>1182</v>
      </c>
      <c r="I271" s="58"/>
    </row>
    <row r="272" spans="1:9" ht="12.75">
      <c r="A272" s="1395"/>
      <c r="B272" s="1384"/>
      <c r="C272" s="1385"/>
      <c r="D272" s="1399"/>
      <c r="E272" s="482" t="s">
        <v>1183</v>
      </c>
      <c r="F272" s="359"/>
      <c r="G272" s="483"/>
      <c r="H272" s="685" t="s">
        <v>1184</v>
      </c>
      <c r="I272" s="58"/>
    </row>
    <row r="273" spans="1:9" ht="13.5" customHeight="1" thickBot="1">
      <c r="A273" s="1395"/>
      <c r="B273" s="1369"/>
      <c r="C273" s="1370"/>
      <c r="D273" s="1401"/>
      <c r="E273" s="484" t="s">
        <v>1185</v>
      </c>
      <c r="F273" s="360"/>
      <c r="G273" s="485"/>
      <c r="H273" s="684" t="s">
        <v>1186</v>
      </c>
      <c r="I273" s="59"/>
    </row>
    <row r="274" spans="1:9" ht="12.75">
      <c r="A274" s="1395"/>
      <c r="B274" s="1386" t="s">
        <v>1187</v>
      </c>
      <c r="C274" s="1387"/>
      <c r="D274" s="1397" t="s">
        <v>1801</v>
      </c>
      <c r="E274" s="1398"/>
      <c r="F274" s="479" t="s">
        <v>1107</v>
      </c>
      <c r="G274" s="486"/>
      <c r="H274" s="683" t="s">
        <v>1188</v>
      </c>
      <c r="I274" s="57"/>
    </row>
    <row r="275" spans="1:9" ht="12.75">
      <c r="A275" s="1395"/>
      <c r="B275" s="1388"/>
      <c r="C275" s="1389"/>
      <c r="D275" s="1399"/>
      <c r="E275" s="1400"/>
      <c r="F275" s="476" t="s">
        <v>1159</v>
      </c>
      <c r="G275" s="472"/>
      <c r="H275" s="691" t="s">
        <v>1189</v>
      </c>
      <c r="I275" s="58"/>
    </row>
    <row r="276" spans="1:9" ht="12.75">
      <c r="A276" s="1395"/>
      <c r="B276" s="1388"/>
      <c r="C276" s="1389"/>
      <c r="D276" s="1399"/>
      <c r="E276" s="1400"/>
      <c r="F276" s="476" t="s">
        <v>1190</v>
      </c>
      <c r="G276" s="472"/>
      <c r="H276" s="685" t="s">
        <v>1191</v>
      </c>
      <c r="I276" s="58"/>
    </row>
    <row r="277" spans="1:9" ht="12.75">
      <c r="A277" s="1395"/>
      <c r="B277" s="1388"/>
      <c r="C277" s="1389"/>
      <c r="D277" s="1399"/>
      <c r="E277" s="1400"/>
      <c r="F277" s="476" t="s">
        <v>1192</v>
      </c>
      <c r="G277" s="472"/>
      <c r="H277" s="685" t="s">
        <v>1193</v>
      </c>
      <c r="I277" s="58"/>
    </row>
    <row r="278" spans="1:9" ht="12.75">
      <c r="A278" s="1395"/>
      <c r="B278" s="1388"/>
      <c r="C278" s="1389"/>
      <c r="D278" s="1399"/>
      <c r="E278" s="1400"/>
      <c r="F278" s="476" t="s">
        <v>1194</v>
      </c>
      <c r="G278" s="472"/>
      <c r="H278" s="685" t="s">
        <v>1195</v>
      </c>
      <c r="I278" s="58"/>
    </row>
    <row r="279" spans="1:9" ht="12.75">
      <c r="A279" s="1395"/>
      <c r="B279" s="1388"/>
      <c r="C279" s="1389"/>
      <c r="D279" s="1399"/>
      <c r="E279" s="1400"/>
      <c r="F279" s="476" t="s">
        <v>1196</v>
      </c>
      <c r="G279" s="472"/>
      <c r="H279" s="685" t="s">
        <v>1197</v>
      </c>
      <c r="I279" s="58"/>
    </row>
    <row r="280" spans="1:9" ht="13.5" thickBot="1">
      <c r="A280" s="1395"/>
      <c r="B280" s="1388"/>
      <c r="C280" s="1389"/>
      <c r="D280" s="1399"/>
      <c r="E280" s="1400"/>
      <c r="F280" s="478" t="s">
        <v>1198</v>
      </c>
      <c r="G280" s="487"/>
      <c r="H280" s="690" t="s">
        <v>1199</v>
      </c>
      <c r="I280" s="60"/>
    </row>
    <row r="281" spans="1:9" ht="12.75">
      <c r="A281" s="1395"/>
      <c r="B281" s="1388"/>
      <c r="C281" s="1389"/>
      <c r="D281" s="1397" t="s">
        <v>1200</v>
      </c>
      <c r="E281" s="1398"/>
      <c r="F281" s="479" t="s">
        <v>1107</v>
      </c>
      <c r="G281" s="486"/>
      <c r="H281" s="683" t="s">
        <v>1201</v>
      </c>
      <c r="I281" s="57"/>
    </row>
    <row r="282" spans="1:9" ht="12.75">
      <c r="A282" s="1395"/>
      <c r="B282" s="1388"/>
      <c r="C282" s="1389"/>
      <c r="D282" s="1399"/>
      <c r="E282" s="1400"/>
      <c r="F282" s="476" t="s">
        <v>1202</v>
      </c>
      <c r="G282" s="472"/>
      <c r="H282" s="685" t="s">
        <v>1203</v>
      </c>
      <c r="I282" s="58"/>
    </row>
    <row r="283" spans="1:9" ht="12.75">
      <c r="A283" s="1395"/>
      <c r="B283" s="1388"/>
      <c r="C283" s="1389"/>
      <c r="D283" s="1399"/>
      <c r="E283" s="1400"/>
      <c r="F283" s="476" t="s">
        <v>1204</v>
      </c>
      <c r="G283" s="472"/>
      <c r="H283" s="685" t="s">
        <v>1205</v>
      </c>
      <c r="I283" s="58"/>
    </row>
    <row r="284" spans="1:9" ht="13.5" thickBot="1">
      <c r="A284" s="1395"/>
      <c r="B284" s="1388"/>
      <c r="C284" s="1389"/>
      <c r="D284" s="1401"/>
      <c r="E284" s="1402"/>
      <c r="F284" s="477" t="s">
        <v>1206</v>
      </c>
      <c r="G284" s="474"/>
      <c r="H284" s="684" t="s">
        <v>1207</v>
      </c>
      <c r="I284" s="59"/>
    </row>
    <row r="285" spans="1:9" ht="12.75">
      <c r="A285" s="1395"/>
      <c r="B285" s="1388"/>
      <c r="C285" s="1389"/>
      <c r="D285" s="1399" t="s">
        <v>1208</v>
      </c>
      <c r="E285" s="1400"/>
      <c r="F285" s="475" t="s">
        <v>1107</v>
      </c>
      <c r="G285" s="488"/>
      <c r="H285" s="691" t="s">
        <v>1209</v>
      </c>
      <c r="I285" s="65"/>
    </row>
    <row r="286" spans="1:9" ht="12.75">
      <c r="A286" s="1395"/>
      <c r="B286" s="1388"/>
      <c r="C286" s="1389"/>
      <c r="D286" s="1399"/>
      <c r="E286" s="1400"/>
      <c r="F286" s="476" t="s">
        <v>1210</v>
      </c>
      <c r="G286" s="472"/>
      <c r="H286" s="685" t="s">
        <v>1211</v>
      </c>
      <c r="I286" s="58"/>
    </row>
    <row r="287" spans="1:9" ht="12.75">
      <c r="A287" s="1395"/>
      <c r="B287" s="1388"/>
      <c r="C287" s="1389"/>
      <c r="D287" s="1399"/>
      <c r="E287" s="1400"/>
      <c r="F287" s="476" t="s">
        <v>1206</v>
      </c>
      <c r="G287" s="472"/>
      <c r="H287" s="685" t="s">
        <v>1212</v>
      </c>
      <c r="I287" s="58"/>
    </row>
    <row r="288" spans="1:9" ht="12.75">
      <c r="A288" s="1395"/>
      <c r="B288" s="1388"/>
      <c r="C288" s="1389"/>
      <c r="D288" s="1399"/>
      <c r="E288" s="1400"/>
      <c r="F288" s="476" t="s">
        <v>1213</v>
      </c>
      <c r="G288" s="472"/>
      <c r="H288" s="685" t="s">
        <v>1214</v>
      </c>
      <c r="I288" s="60"/>
    </row>
    <row r="289" spans="1:9" ht="12.75">
      <c r="A289" s="1395"/>
      <c r="B289" s="1388"/>
      <c r="C289" s="1389"/>
      <c r="D289" s="1399"/>
      <c r="E289" s="1400"/>
      <c r="F289" s="476" t="s">
        <v>1215</v>
      </c>
      <c r="G289" s="472"/>
      <c r="H289" s="685" t="s">
        <v>1216</v>
      </c>
      <c r="I289" s="60"/>
    </row>
    <row r="290" spans="1:9" ht="13.5" thickBot="1">
      <c r="A290" s="1395"/>
      <c r="B290" s="1390"/>
      <c r="C290" s="1391"/>
      <c r="D290" s="1401"/>
      <c r="E290" s="1402"/>
      <c r="F290" s="477" t="s">
        <v>1217</v>
      </c>
      <c r="G290" s="474"/>
      <c r="H290" s="684" t="s">
        <v>1218</v>
      </c>
      <c r="I290" s="59"/>
    </row>
    <row r="291" spans="1:9" ht="12.75">
      <c r="A291" s="1395"/>
      <c r="B291" s="1386" t="s">
        <v>1219</v>
      </c>
      <c r="C291" s="1387"/>
      <c r="D291" s="1397" t="s">
        <v>1801</v>
      </c>
      <c r="E291" s="1398"/>
      <c r="F291" s="479" t="s">
        <v>1107</v>
      </c>
      <c r="G291" s="486"/>
      <c r="H291" s="691" t="s">
        <v>1220</v>
      </c>
      <c r="I291" s="57"/>
    </row>
    <row r="292" spans="1:9" ht="12.75">
      <c r="A292" s="1395"/>
      <c r="B292" s="1388"/>
      <c r="C292" s="1389"/>
      <c r="D292" s="1399"/>
      <c r="E292" s="1400"/>
      <c r="F292" s="476" t="s">
        <v>1159</v>
      </c>
      <c r="G292" s="472"/>
      <c r="H292" s="691" t="s">
        <v>1221</v>
      </c>
      <c r="I292" s="58"/>
    </row>
    <row r="293" spans="1:9" ht="12.75">
      <c r="A293" s="1395"/>
      <c r="B293" s="1388"/>
      <c r="C293" s="1389"/>
      <c r="D293" s="1399"/>
      <c r="E293" s="1400"/>
      <c r="F293" s="476" t="s">
        <v>1190</v>
      </c>
      <c r="G293" s="472"/>
      <c r="H293" s="685" t="s">
        <v>1222</v>
      </c>
      <c r="I293" s="58"/>
    </row>
    <row r="294" spans="1:9" ht="12.75">
      <c r="A294" s="1395"/>
      <c r="B294" s="1388"/>
      <c r="C294" s="1389"/>
      <c r="D294" s="1399"/>
      <c r="E294" s="1400"/>
      <c r="F294" s="476" t="s">
        <v>1192</v>
      </c>
      <c r="G294" s="472"/>
      <c r="H294" s="685" t="s">
        <v>1223</v>
      </c>
      <c r="I294" s="58"/>
    </row>
    <row r="295" spans="1:9" ht="12.75">
      <c r="A295" s="1395"/>
      <c r="B295" s="1388"/>
      <c r="C295" s="1389"/>
      <c r="D295" s="1399"/>
      <c r="E295" s="1400"/>
      <c r="F295" s="476" t="s">
        <v>1194</v>
      </c>
      <c r="G295" s="472"/>
      <c r="H295" s="685" t="s">
        <v>1224</v>
      </c>
      <c r="I295" s="58"/>
    </row>
    <row r="296" spans="1:9" ht="12.75">
      <c r="A296" s="1395"/>
      <c r="B296" s="1388"/>
      <c r="C296" s="1389"/>
      <c r="D296" s="1399"/>
      <c r="E296" s="1400"/>
      <c r="F296" s="476" t="s">
        <v>1196</v>
      </c>
      <c r="G296" s="472"/>
      <c r="H296" s="685" t="s">
        <v>1225</v>
      </c>
      <c r="I296" s="58"/>
    </row>
    <row r="297" spans="1:9" ht="13.5" thickBot="1">
      <c r="A297" s="1395"/>
      <c r="B297" s="1388"/>
      <c r="C297" s="1389"/>
      <c r="D297" s="1399"/>
      <c r="E297" s="1400"/>
      <c r="F297" s="478" t="s">
        <v>1198</v>
      </c>
      <c r="G297" s="487"/>
      <c r="H297" s="690" t="s">
        <v>1226</v>
      </c>
      <c r="I297" s="60"/>
    </row>
    <row r="298" spans="1:9" ht="12.75">
      <c r="A298" s="1395"/>
      <c r="B298" s="1388"/>
      <c r="C298" s="1389"/>
      <c r="D298" s="1397" t="s">
        <v>1200</v>
      </c>
      <c r="E298" s="1398"/>
      <c r="F298" s="479" t="s">
        <v>1107</v>
      </c>
      <c r="G298" s="486"/>
      <c r="H298" s="683" t="s">
        <v>1227</v>
      </c>
      <c r="I298" s="57"/>
    </row>
    <row r="299" spans="1:9" ht="12.75">
      <c r="A299" s="1395"/>
      <c r="B299" s="1388"/>
      <c r="C299" s="1389"/>
      <c r="D299" s="1399"/>
      <c r="E299" s="1400"/>
      <c r="F299" s="476" t="s">
        <v>1202</v>
      </c>
      <c r="G299" s="472"/>
      <c r="H299" s="685" t="s">
        <v>1228</v>
      </c>
      <c r="I299" s="58"/>
    </row>
    <row r="300" spans="1:9" ht="12.75">
      <c r="A300" s="1395"/>
      <c r="B300" s="1388"/>
      <c r="C300" s="1389"/>
      <c r="D300" s="1399"/>
      <c r="E300" s="1400"/>
      <c r="F300" s="476" t="s">
        <v>1204</v>
      </c>
      <c r="G300" s="472"/>
      <c r="H300" s="685" t="s">
        <v>1229</v>
      </c>
      <c r="I300" s="58"/>
    </row>
    <row r="301" spans="1:9" ht="13.5" thickBot="1">
      <c r="A301" s="1395"/>
      <c r="B301" s="1388"/>
      <c r="C301" s="1389"/>
      <c r="D301" s="1401"/>
      <c r="E301" s="1402"/>
      <c r="F301" s="477" t="s">
        <v>1206</v>
      </c>
      <c r="G301" s="474"/>
      <c r="H301" s="684" t="s">
        <v>1230</v>
      </c>
      <c r="I301" s="59"/>
    </row>
    <row r="302" spans="1:9" ht="12.75">
      <c r="A302" s="1395"/>
      <c r="B302" s="1388"/>
      <c r="C302" s="1389"/>
      <c r="D302" s="1399" t="s">
        <v>1208</v>
      </c>
      <c r="E302" s="1400"/>
      <c r="F302" s="475" t="s">
        <v>1107</v>
      </c>
      <c r="G302" s="488"/>
      <c r="H302" s="691" t="s">
        <v>1231</v>
      </c>
      <c r="I302" s="65"/>
    </row>
    <row r="303" spans="1:9" ht="12.75">
      <c r="A303" s="1395"/>
      <c r="B303" s="1388"/>
      <c r="C303" s="1389"/>
      <c r="D303" s="1399"/>
      <c r="E303" s="1400"/>
      <c r="F303" s="476" t="s">
        <v>1210</v>
      </c>
      <c r="G303" s="472"/>
      <c r="H303" s="685" t="s">
        <v>1232</v>
      </c>
      <c r="I303" s="58"/>
    </row>
    <row r="304" spans="1:9" ht="12.75">
      <c r="A304" s="1395"/>
      <c r="B304" s="1388"/>
      <c r="C304" s="1389"/>
      <c r="D304" s="1399"/>
      <c r="E304" s="1400"/>
      <c r="F304" s="476" t="s">
        <v>1206</v>
      </c>
      <c r="G304" s="472"/>
      <c r="H304" s="685" t="s">
        <v>1233</v>
      </c>
      <c r="I304" s="58"/>
    </row>
    <row r="305" spans="1:9" ht="12.75">
      <c r="A305" s="1395"/>
      <c r="B305" s="1388"/>
      <c r="C305" s="1389"/>
      <c r="D305" s="1399"/>
      <c r="E305" s="1400"/>
      <c r="F305" s="476" t="s">
        <v>1213</v>
      </c>
      <c r="G305" s="472"/>
      <c r="H305" s="685" t="s">
        <v>1234</v>
      </c>
      <c r="I305" s="58"/>
    </row>
    <row r="306" spans="1:9" ht="12.75">
      <c r="A306" s="1395"/>
      <c r="B306" s="1388"/>
      <c r="C306" s="1389"/>
      <c r="D306" s="1399"/>
      <c r="E306" s="1400"/>
      <c r="F306" s="476" t="s">
        <v>1215</v>
      </c>
      <c r="G306" s="472"/>
      <c r="H306" s="685" t="s">
        <v>1235</v>
      </c>
      <c r="I306" s="58"/>
    </row>
    <row r="307" spans="1:9" ht="13.5" thickBot="1">
      <c r="A307" s="1395"/>
      <c r="B307" s="1390"/>
      <c r="C307" s="1391"/>
      <c r="D307" s="1401"/>
      <c r="E307" s="1402"/>
      <c r="F307" s="477" t="s">
        <v>1236</v>
      </c>
      <c r="G307" s="474"/>
      <c r="H307" s="684" t="s">
        <v>1237</v>
      </c>
      <c r="I307" s="59"/>
    </row>
    <row r="308" spans="1:9" ht="12.75">
      <c r="A308" s="1395"/>
      <c r="B308" s="1367" t="s">
        <v>1238</v>
      </c>
      <c r="C308" s="1368"/>
      <c r="D308" s="489" t="s">
        <v>1239</v>
      </c>
      <c r="E308" s="486"/>
      <c r="F308" s="486"/>
      <c r="G308" s="486"/>
      <c r="H308" s="691" t="s">
        <v>1240</v>
      </c>
      <c r="I308" s="57"/>
    </row>
    <row r="309" spans="1:9" ht="12.75">
      <c r="A309" s="1395"/>
      <c r="B309" s="1384"/>
      <c r="C309" s="1385"/>
      <c r="D309" s="471" t="s">
        <v>1241</v>
      </c>
      <c r="E309" s="472"/>
      <c r="F309" s="472"/>
      <c r="G309" s="472"/>
      <c r="H309" s="685" t="s">
        <v>1242</v>
      </c>
      <c r="I309" s="58"/>
    </row>
    <row r="310" spans="1:9" ht="12.75">
      <c r="A310" s="1395"/>
      <c r="B310" s="1384"/>
      <c r="C310" s="1385"/>
      <c r="D310" s="471" t="s">
        <v>1243</v>
      </c>
      <c r="E310" s="472"/>
      <c r="F310" s="472"/>
      <c r="G310" s="472"/>
      <c r="H310" s="685" t="s">
        <v>1244</v>
      </c>
      <c r="I310" s="58"/>
    </row>
    <row r="311" spans="1:9" ht="12.75">
      <c r="A311" s="1395"/>
      <c r="B311" s="1384"/>
      <c r="C311" s="1385"/>
      <c r="D311" s="471" t="s">
        <v>1245</v>
      </c>
      <c r="E311" s="472"/>
      <c r="F311" s="472"/>
      <c r="G311" s="472"/>
      <c r="H311" s="685" t="s">
        <v>1246</v>
      </c>
      <c r="I311" s="58"/>
    </row>
    <row r="312" spans="1:9" ht="13.5" thickBot="1">
      <c r="A312" s="1396"/>
      <c r="B312" s="1369"/>
      <c r="C312" s="1370"/>
      <c r="D312" s="473" t="s">
        <v>1247</v>
      </c>
      <c r="E312" s="474"/>
      <c r="F312" s="474"/>
      <c r="G312" s="474"/>
      <c r="H312" s="684" t="s">
        <v>1248</v>
      </c>
      <c r="I312" s="59"/>
    </row>
    <row r="313" spans="1:9" ht="12.75">
      <c r="A313" s="859" t="s">
        <v>1249</v>
      </c>
      <c r="B313" s="1367" t="s">
        <v>1250</v>
      </c>
      <c r="C313" s="1368"/>
      <c r="D313" s="469" t="s">
        <v>1251</v>
      </c>
      <c r="E313" s="470"/>
      <c r="F313" s="470"/>
      <c r="G313" s="470"/>
      <c r="H313" s="683" t="s">
        <v>1252</v>
      </c>
      <c r="I313" s="57"/>
    </row>
    <row r="314" spans="1:9" ht="12.75">
      <c r="A314" s="860"/>
      <c r="B314" s="1384"/>
      <c r="C314" s="1385"/>
      <c r="D314" s="490" t="s">
        <v>1253</v>
      </c>
      <c r="E314" s="491"/>
      <c r="F314" s="491"/>
      <c r="G314" s="491"/>
      <c r="H314" s="685" t="s">
        <v>1254</v>
      </c>
      <c r="I314" s="58"/>
    </row>
    <row r="315" spans="1:9" ht="12.75">
      <c r="A315" s="860"/>
      <c r="B315" s="1384"/>
      <c r="C315" s="1385"/>
      <c r="D315" s="490" t="s">
        <v>1255</v>
      </c>
      <c r="E315" s="491"/>
      <c r="F315" s="491"/>
      <c r="G315" s="491"/>
      <c r="H315" s="685" t="s">
        <v>1256</v>
      </c>
      <c r="I315" s="58"/>
    </row>
    <row r="316" spans="1:9" ht="12.75">
      <c r="A316" s="860"/>
      <c r="B316" s="1384"/>
      <c r="C316" s="1385"/>
      <c r="D316" s="490" t="s">
        <v>1257</v>
      </c>
      <c r="E316" s="491"/>
      <c r="F316" s="491"/>
      <c r="G316" s="491"/>
      <c r="H316" s="685" t="s">
        <v>1258</v>
      </c>
      <c r="I316" s="58"/>
    </row>
    <row r="317" spans="1:9" ht="13.5" thickBot="1">
      <c r="A317" s="860"/>
      <c r="B317" s="1369"/>
      <c r="C317" s="1370"/>
      <c r="D317" s="492" t="s">
        <v>1259</v>
      </c>
      <c r="E317" s="493"/>
      <c r="F317" s="493"/>
      <c r="G317" s="493"/>
      <c r="H317" s="684" t="s">
        <v>1260</v>
      </c>
      <c r="I317" s="59"/>
    </row>
    <row r="318" spans="1:9" ht="12.75">
      <c r="A318" s="860"/>
      <c r="B318" s="1367" t="s">
        <v>1261</v>
      </c>
      <c r="C318" s="1368"/>
      <c r="D318" s="469" t="s">
        <v>1107</v>
      </c>
      <c r="E318" s="470"/>
      <c r="F318" s="470"/>
      <c r="G318" s="470"/>
      <c r="H318" s="692" t="s">
        <v>1262</v>
      </c>
      <c r="I318" s="57"/>
    </row>
    <row r="319" spans="1:9" ht="13.5" thickBot="1">
      <c r="A319" s="860"/>
      <c r="B319" s="1369"/>
      <c r="C319" s="1370"/>
      <c r="D319" s="492" t="s">
        <v>1263</v>
      </c>
      <c r="E319" s="493"/>
      <c r="F319" s="493"/>
      <c r="G319" s="493"/>
      <c r="H319" s="684" t="s">
        <v>1264</v>
      </c>
      <c r="I319" s="59"/>
    </row>
    <row r="320" spans="1:9" ht="12.75">
      <c r="A320" s="859" t="s">
        <v>1265</v>
      </c>
      <c r="B320" s="1367" t="s">
        <v>1250</v>
      </c>
      <c r="C320" s="1368"/>
      <c r="D320" s="469" t="s">
        <v>1107</v>
      </c>
      <c r="E320" s="470"/>
      <c r="F320" s="470"/>
      <c r="G320" s="470"/>
      <c r="H320" s="683" t="s">
        <v>1266</v>
      </c>
      <c r="I320" s="57"/>
    </row>
    <row r="321" spans="1:9" ht="12.75">
      <c r="A321" s="860"/>
      <c r="B321" s="1384"/>
      <c r="C321" s="1385"/>
      <c r="D321" s="490" t="s">
        <v>1267</v>
      </c>
      <c r="E321" s="491"/>
      <c r="F321" s="491"/>
      <c r="G321" s="491"/>
      <c r="H321" s="685" t="s">
        <v>1268</v>
      </c>
      <c r="I321" s="58"/>
    </row>
    <row r="322" spans="1:9" ht="12.75">
      <c r="A322" s="860"/>
      <c r="B322" s="1384"/>
      <c r="C322" s="1385"/>
      <c r="D322" s="490" t="s">
        <v>1269</v>
      </c>
      <c r="E322" s="491"/>
      <c r="F322" s="491"/>
      <c r="G322" s="491"/>
      <c r="H322" s="685" t="s">
        <v>1270</v>
      </c>
      <c r="I322" s="58"/>
    </row>
    <row r="323" spans="1:9" ht="12.75">
      <c r="A323" s="860"/>
      <c r="B323" s="1384"/>
      <c r="C323" s="1385"/>
      <c r="D323" s="490" t="s">
        <v>1271</v>
      </c>
      <c r="E323" s="491"/>
      <c r="F323" s="491"/>
      <c r="G323" s="491"/>
      <c r="H323" s="685" t="s">
        <v>1272</v>
      </c>
      <c r="I323" s="58"/>
    </row>
    <row r="324" spans="1:9" ht="13.5" thickBot="1">
      <c r="A324" s="860"/>
      <c r="B324" s="1369"/>
      <c r="C324" s="1370"/>
      <c r="D324" s="492" t="s">
        <v>1273</v>
      </c>
      <c r="E324" s="493"/>
      <c r="F324" s="493"/>
      <c r="G324" s="493"/>
      <c r="H324" s="690" t="s">
        <v>1274</v>
      </c>
      <c r="I324" s="59"/>
    </row>
    <row r="325" spans="1:9" ht="12.75">
      <c r="A325" s="860"/>
      <c r="B325" s="1386" t="s">
        <v>1275</v>
      </c>
      <c r="C325" s="1387"/>
      <c r="D325" s="469" t="s">
        <v>1107</v>
      </c>
      <c r="E325" s="470"/>
      <c r="F325" s="470"/>
      <c r="G325" s="470"/>
      <c r="H325" s="683" t="s">
        <v>1276</v>
      </c>
      <c r="I325" s="57"/>
    </row>
    <row r="326" spans="1:9" ht="12.75">
      <c r="A326" s="860"/>
      <c r="B326" s="1388"/>
      <c r="C326" s="1389"/>
      <c r="D326" s="490" t="s">
        <v>1277</v>
      </c>
      <c r="E326" s="491"/>
      <c r="F326" s="491"/>
      <c r="G326" s="491"/>
      <c r="H326" s="685" t="s">
        <v>1278</v>
      </c>
      <c r="I326" s="58"/>
    </row>
    <row r="327" spans="1:9" ht="12.75">
      <c r="A327" s="860"/>
      <c r="B327" s="1388"/>
      <c r="C327" s="1389"/>
      <c r="D327" s="490" t="s">
        <v>1279</v>
      </c>
      <c r="E327" s="491"/>
      <c r="F327" s="491"/>
      <c r="G327" s="491"/>
      <c r="H327" s="685" t="s">
        <v>1280</v>
      </c>
      <c r="I327" s="58"/>
    </row>
    <row r="328" spans="1:9" ht="13.5" thickBot="1">
      <c r="A328" s="860"/>
      <c r="B328" s="1390"/>
      <c r="C328" s="1391"/>
      <c r="D328" s="492" t="s">
        <v>1281</v>
      </c>
      <c r="E328" s="493"/>
      <c r="F328" s="493"/>
      <c r="G328" s="493"/>
      <c r="H328" s="684" t="s">
        <v>1282</v>
      </c>
      <c r="I328" s="59"/>
    </row>
    <row r="329" spans="1:9" ht="12.75">
      <c r="A329" s="860"/>
      <c r="B329" s="1367" t="s">
        <v>1283</v>
      </c>
      <c r="C329" s="1368"/>
      <c r="D329" s="469" t="s">
        <v>1284</v>
      </c>
      <c r="E329" s="470"/>
      <c r="F329" s="470"/>
      <c r="G329" s="470"/>
      <c r="H329" s="683" t="s">
        <v>1285</v>
      </c>
      <c r="I329" s="57"/>
    </row>
    <row r="330" spans="1:9" ht="13.5" thickBot="1">
      <c r="A330" s="860"/>
      <c r="B330" s="1369"/>
      <c r="C330" s="1370"/>
      <c r="D330" s="492" t="s">
        <v>1243</v>
      </c>
      <c r="E330" s="493"/>
      <c r="F330" s="493"/>
      <c r="G330" s="493"/>
      <c r="H330" s="684" t="s">
        <v>1286</v>
      </c>
      <c r="I330" s="59"/>
    </row>
    <row r="331" spans="1:9" ht="13.5" thickBot="1">
      <c r="A331" s="1301"/>
      <c r="B331" s="1392" t="s">
        <v>1287</v>
      </c>
      <c r="C331" s="1393"/>
      <c r="D331" s="494" t="s">
        <v>1288</v>
      </c>
      <c r="E331" s="495"/>
      <c r="F331" s="495"/>
      <c r="G331" s="495"/>
      <c r="H331" s="689" t="s">
        <v>1289</v>
      </c>
      <c r="I331" s="61"/>
    </row>
    <row r="332" spans="1:9" ht="12.75">
      <c r="A332" s="807" t="s">
        <v>1802</v>
      </c>
      <c r="B332" s="1367" t="s">
        <v>1803</v>
      </c>
      <c r="C332" s="1368"/>
      <c r="D332" s="469" t="s">
        <v>1804</v>
      </c>
      <c r="E332" s="470"/>
      <c r="F332" s="470"/>
      <c r="G332" s="470"/>
      <c r="H332" s="293" t="s">
        <v>1805</v>
      </c>
      <c r="I332" s="57"/>
    </row>
    <row r="333" spans="1:9" ht="13.5" thickBot="1">
      <c r="A333" s="808"/>
      <c r="B333" s="1369"/>
      <c r="C333" s="1370"/>
      <c r="D333" s="492" t="s">
        <v>1290</v>
      </c>
      <c r="E333" s="493"/>
      <c r="F333" s="493"/>
      <c r="G333" s="493"/>
      <c r="H333" s="305" t="s">
        <v>1291</v>
      </c>
      <c r="I333" s="59"/>
    </row>
    <row r="334" spans="1:9" ht="12.75">
      <c r="A334" s="808"/>
      <c r="B334" s="1367" t="s">
        <v>1292</v>
      </c>
      <c r="C334" s="1368"/>
      <c r="D334" s="469" t="s">
        <v>1293</v>
      </c>
      <c r="E334" s="470"/>
      <c r="F334" s="470"/>
      <c r="G334" s="470"/>
      <c r="H334" s="299" t="s">
        <v>1294</v>
      </c>
      <c r="I334" s="57"/>
    </row>
    <row r="335" spans="1:9" ht="13.5" thickBot="1">
      <c r="A335" s="808"/>
      <c r="B335" s="1369"/>
      <c r="C335" s="1370"/>
      <c r="D335" s="492" t="s">
        <v>1295</v>
      </c>
      <c r="E335" s="493"/>
      <c r="F335" s="493"/>
      <c r="G335" s="493"/>
      <c r="H335" s="305" t="s">
        <v>1296</v>
      </c>
      <c r="I335" s="64"/>
    </row>
    <row r="336" spans="1:9" ht="12.75">
      <c r="A336" s="808"/>
      <c r="B336" s="1376" t="s">
        <v>2758</v>
      </c>
      <c r="C336" s="1377"/>
      <c r="D336" s="469" t="s">
        <v>1806</v>
      </c>
      <c r="E336" s="470"/>
      <c r="F336" s="470"/>
      <c r="G336" s="470"/>
      <c r="H336" s="299" t="s">
        <v>1807</v>
      </c>
      <c r="I336" s="57"/>
    </row>
    <row r="337" spans="1:9" ht="12.75">
      <c r="A337" s="808"/>
      <c r="B337" s="1378"/>
      <c r="C337" s="1379"/>
      <c r="D337" s="490" t="s">
        <v>1808</v>
      </c>
      <c r="E337" s="491"/>
      <c r="F337" s="491"/>
      <c r="G337" s="491"/>
      <c r="H337" s="291" t="s">
        <v>1809</v>
      </c>
      <c r="I337" s="58"/>
    </row>
    <row r="338" spans="1:9" ht="12.75">
      <c r="A338" s="808"/>
      <c r="B338" s="1378"/>
      <c r="C338" s="1379"/>
      <c r="D338" s="490" t="s">
        <v>1810</v>
      </c>
      <c r="E338" s="491"/>
      <c r="F338" s="491"/>
      <c r="G338" s="491"/>
      <c r="H338" s="291" t="s">
        <v>1811</v>
      </c>
      <c r="I338" s="58"/>
    </row>
    <row r="339" spans="1:9" ht="13.5" thickBot="1">
      <c r="A339" s="809"/>
      <c r="B339" s="1380"/>
      <c r="C339" s="1381"/>
      <c r="D339" s="492" t="s">
        <v>1812</v>
      </c>
      <c r="E339" s="493"/>
      <c r="F339" s="493"/>
      <c r="G339" s="493"/>
      <c r="H339" s="305" t="s">
        <v>1813</v>
      </c>
      <c r="I339" s="64"/>
    </row>
    <row r="340" spans="1:9" ht="13.5" thickBot="1">
      <c r="A340" s="859" t="s">
        <v>1297</v>
      </c>
      <c r="B340" s="1382" t="s">
        <v>1092</v>
      </c>
      <c r="C340" s="1383"/>
      <c r="D340" s="494" t="s">
        <v>1298</v>
      </c>
      <c r="E340" s="495"/>
      <c r="F340" s="495"/>
      <c r="G340" s="495"/>
      <c r="H340" s="413" t="s">
        <v>1299</v>
      </c>
      <c r="I340" s="46"/>
    </row>
    <row r="341" spans="1:9" ht="12.75">
      <c r="A341" s="860"/>
      <c r="B341" s="765" t="s">
        <v>1300</v>
      </c>
      <c r="C341" s="738"/>
      <c r="D341" s="496" t="s">
        <v>1301</v>
      </c>
      <c r="E341" s="497"/>
      <c r="F341" s="497"/>
      <c r="G341" s="497"/>
      <c r="H341" s="413" t="s">
        <v>1302</v>
      </c>
      <c r="I341" s="25"/>
    </row>
    <row r="342" spans="1:9" ht="12.75">
      <c r="A342" s="860"/>
      <c r="B342" s="766"/>
      <c r="C342" s="740"/>
      <c r="D342" s="340" t="s">
        <v>1303</v>
      </c>
      <c r="E342" s="498"/>
      <c r="F342" s="498"/>
      <c r="G342" s="498"/>
      <c r="H342" s="414" t="s">
        <v>1304</v>
      </c>
      <c r="I342" s="26"/>
    </row>
    <row r="343" spans="1:9" ht="13.5" thickBot="1">
      <c r="A343" s="860"/>
      <c r="B343" s="767"/>
      <c r="C343" s="742"/>
      <c r="D343" s="499" t="s">
        <v>1305</v>
      </c>
      <c r="E343" s="500"/>
      <c r="F343" s="500"/>
      <c r="G343" s="500"/>
      <c r="H343" s="412" t="s">
        <v>1306</v>
      </c>
      <c r="I343" s="29"/>
    </row>
    <row r="344" spans="1:9" ht="12.75">
      <c r="A344" s="860"/>
      <c r="B344" s="765" t="s">
        <v>1107</v>
      </c>
      <c r="C344" s="738"/>
      <c r="D344" s="496" t="s">
        <v>1307</v>
      </c>
      <c r="E344" s="497"/>
      <c r="F344" s="497"/>
      <c r="G344" s="497"/>
      <c r="H344" s="413" t="s">
        <v>1308</v>
      </c>
      <c r="I344" s="25"/>
    </row>
    <row r="345" spans="1:9" ht="12.75">
      <c r="A345" s="860"/>
      <c r="B345" s="766"/>
      <c r="C345" s="740"/>
      <c r="D345" s="340" t="s">
        <v>1309</v>
      </c>
      <c r="E345" s="498"/>
      <c r="F345" s="498"/>
      <c r="G345" s="498"/>
      <c r="H345" s="414" t="s">
        <v>1310</v>
      </c>
      <c r="I345" s="26"/>
    </row>
    <row r="346" spans="1:9" ht="13.5" thickBot="1">
      <c r="A346" s="860"/>
      <c r="B346" s="767"/>
      <c r="C346" s="742"/>
      <c r="D346" s="499" t="s">
        <v>1311</v>
      </c>
      <c r="E346" s="500"/>
      <c r="F346" s="500"/>
      <c r="G346" s="500"/>
      <c r="H346" s="412" t="s">
        <v>1312</v>
      </c>
      <c r="I346" s="29"/>
    </row>
    <row r="347" spans="1:9" ht="12.75">
      <c r="A347" s="860"/>
      <c r="B347" s="765" t="s">
        <v>1313</v>
      </c>
      <c r="C347" s="738"/>
      <c r="D347" s="496" t="s">
        <v>1107</v>
      </c>
      <c r="E347" s="497"/>
      <c r="F347" s="497"/>
      <c r="G347" s="497"/>
      <c r="H347" s="413" t="s">
        <v>1314</v>
      </c>
      <c r="I347" s="25"/>
    </row>
    <row r="348" spans="1:9" ht="12.75">
      <c r="A348" s="860"/>
      <c r="B348" s="766"/>
      <c r="C348" s="740"/>
      <c r="D348" s="340" t="s">
        <v>1277</v>
      </c>
      <c r="E348" s="498"/>
      <c r="F348" s="498"/>
      <c r="G348" s="498"/>
      <c r="H348" s="414" t="s">
        <v>1315</v>
      </c>
      <c r="I348" s="26"/>
    </row>
    <row r="349" spans="1:9" ht="12.75">
      <c r="A349" s="860"/>
      <c r="B349" s="766"/>
      <c r="C349" s="740"/>
      <c r="D349" s="340" t="s">
        <v>1316</v>
      </c>
      <c r="E349" s="498"/>
      <c r="F349" s="498"/>
      <c r="G349" s="498"/>
      <c r="H349" s="414" t="s">
        <v>1317</v>
      </c>
      <c r="I349" s="26"/>
    </row>
    <row r="350" spans="1:9" ht="12.75">
      <c r="A350" s="860"/>
      <c r="B350" s="766"/>
      <c r="C350" s="740"/>
      <c r="D350" s="340" t="s">
        <v>1281</v>
      </c>
      <c r="E350" s="498"/>
      <c r="F350" s="498"/>
      <c r="G350" s="498"/>
      <c r="H350" s="414" t="s">
        <v>1318</v>
      </c>
      <c r="I350" s="26"/>
    </row>
    <row r="351" spans="1:9" ht="12.75">
      <c r="A351" s="860"/>
      <c r="B351" s="766"/>
      <c r="C351" s="740"/>
      <c r="D351" s="340" t="s">
        <v>1319</v>
      </c>
      <c r="E351" s="498"/>
      <c r="F351" s="498"/>
      <c r="G351" s="498"/>
      <c r="H351" s="414" t="s">
        <v>1320</v>
      </c>
      <c r="I351" s="26"/>
    </row>
    <row r="352" spans="1:9" ht="13.5" thickBot="1">
      <c r="A352" s="860"/>
      <c r="B352" s="767"/>
      <c r="C352" s="742"/>
      <c r="D352" s="499" t="s">
        <v>1321</v>
      </c>
      <c r="E352" s="500"/>
      <c r="F352" s="500"/>
      <c r="G352" s="500"/>
      <c r="H352" s="412" t="s">
        <v>1322</v>
      </c>
      <c r="I352" s="29"/>
    </row>
    <row r="353" spans="1:9" ht="12.75">
      <c r="A353" s="860"/>
      <c r="B353" s="765" t="s">
        <v>1323</v>
      </c>
      <c r="C353" s="738"/>
      <c r="D353" s="496" t="s">
        <v>1107</v>
      </c>
      <c r="E353" s="497"/>
      <c r="F353" s="497"/>
      <c r="G353" s="497"/>
      <c r="H353" s="413" t="s">
        <v>1324</v>
      </c>
      <c r="I353" s="25"/>
    </row>
    <row r="354" spans="1:9" ht="12.75">
      <c r="A354" s="860"/>
      <c r="B354" s="766"/>
      <c r="C354" s="740"/>
      <c r="D354" s="340" t="s">
        <v>1277</v>
      </c>
      <c r="E354" s="498"/>
      <c r="F354" s="498"/>
      <c r="G354" s="498"/>
      <c r="H354" s="414" t="s">
        <v>1325</v>
      </c>
      <c r="I354" s="26"/>
    </row>
    <row r="355" spans="1:9" ht="12.75">
      <c r="A355" s="860"/>
      <c r="B355" s="766"/>
      <c r="C355" s="740"/>
      <c r="D355" s="340" t="s">
        <v>1316</v>
      </c>
      <c r="E355" s="498"/>
      <c r="F355" s="498"/>
      <c r="G355" s="498"/>
      <c r="H355" s="414" t="s">
        <v>1326</v>
      </c>
      <c r="I355" s="26"/>
    </row>
    <row r="356" spans="1:9" ht="12.75">
      <c r="A356" s="860"/>
      <c r="B356" s="766"/>
      <c r="C356" s="740"/>
      <c r="D356" s="340" t="s">
        <v>1281</v>
      </c>
      <c r="E356" s="498"/>
      <c r="F356" s="498"/>
      <c r="G356" s="498"/>
      <c r="H356" s="414" t="s">
        <v>1327</v>
      </c>
      <c r="I356" s="26"/>
    </row>
    <row r="357" spans="1:9" ht="12.75">
      <c r="A357" s="860"/>
      <c r="B357" s="766"/>
      <c r="C357" s="740"/>
      <c r="D357" s="340" t="s">
        <v>1319</v>
      </c>
      <c r="E357" s="498"/>
      <c r="F357" s="498"/>
      <c r="G357" s="498"/>
      <c r="H357" s="414" t="s">
        <v>1328</v>
      </c>
      <c r="I357" s="26"/>
    </row>
    <row r="358" spans="1:9" ht="13.5" thickBot="1">
      <c r="A358" s="860"/>
      <c r="B358" s="767"/>
      <c r="C358" s="742"/>
      <c r="D358" s="499" t="s">
        <v>1321</v>
      </c>
      <c r="E358" s="500"/>
      <c r="F358" s="500"/>
      <c r="G358" s="500"/>
      <c r="H358" s="412" t="s">
        <v>1329</v>
      </c>
      <c r="I358" s="29"/>
    </row>
    <row r="359" spans="1:9" ht="12.75">
      <c r="A359" s="860"/>
      <c r="B359" s="765" t="s">
        <v>1330</v>
      </c>
      <c r="C359" s="738"/>
      <c r="D359" s="496" t="s">
        <v>1107</v>
      </c>
      <c r="E359" s="497"/>
      <c r="F359" s="497"/>
      <c r="G359" s="497"/>
      <c r="H359" s="413" t="s">
        <v>1331</v>
      </c>
      <c r="I359" s="25"/>
    </row>
    <row r="360" spans="1:9" ht="13.5" thickBot="1">
      <c r="A360" s="860"/>
      <c r="B360" s="767"/>
      <c r="C360" s="742"/>
      <c r="D360" s="499" t="s">
        <v>1243</v>
      </c>
      <c r="E360" s="500"/>
      <c r="F360" s="500"/>
      <c r="G360" s="500"/>
      <c r="H360" s="412" t="s">
        <v>1332</v>
      </c>
      <c r="I360" s="29"/>
    </row>
    <row r="361" spans="1:9" ht="12.75">
      <c r="A361" s="860"/>
      <c r="B361" s="765" t="s">
        <v>1250</v>
      </c>
      <c r="C361" s="738"/>
      <c r="D361" s="496" t="s">
        <v>1107</v>
      </c>
      <c r="E361" s="497"/>
      <c r="F361" s="497"/>
      <c r="G361" s="497"/>
      <c r="H361" s="413" t="s">
        <v>1333</v>
      </c>
      <c r="I361" s="25"/>
    </row>
    <row r="362" spans="1:9" ht="12.75">
      <c r="A362" s="860"/>
      <c r="B362" s="766"/>
      <c r="C362" s="740"/>
      <c r="D362" s="340" t="s">
        <v>1267</v>
      </c>
      <c r="E362" s="498"/>
      <c r="F362" s="498"/>
      <c r="G362" s="498"/>
      <c r="H362" s="414" t="s">
        <v>1334</v>
      </c>
      <c r="I362" s="26"/>
    </row>
    <row r="363" spans="1:9" ht="13.5" thickBot="1">
      <c r="A363" s="860"/>
      <c r="B363" s="767"/>
      <c r="C363" s="742"/>
      <c r="D363" s="499" t="s">
        <v>1335</v>
      </c>
      <c r="E363" s="500"/>
      <c r="F363" s="500"/>
      <c r="G363" s="500"/>
      <c r="H363" s="412" t="s">
        <v>1336</v>
      </c>
      <c r="I363" s="29"/>
    </row>
    <row r="364" spans="1:9" ht="12.75">
      <c r="A364" s="860"/>
      <c r="B364" s="765" t="s">
        <v>1288</v>
      </c>
      <c r="C364" s="738"/>
      <c r="D364" s="469" t="s">
        <v>1287</v>
      </c>
      <c r="E364" s="470"/>
      <c r="F364" s="470"/>
      <c r="G364" s="470"/>
      <c r="H364" s="413" t="s">
        <v>624</v>
      </c>
      <c r="I364" s="30"/>
    </row>
    <row r="365" spans="1:9" ht="12.75">
      <c r="A365" s="860"/>
      <c r="B365" s="766"/>
      <c r="C365" s="740"/>
      <c r="D365" s="490" t="s">
        <v>1337</v>
      </c>
      <c r="E365" s="491"/>
      <c r="F365" s="491"/>
      <c r="G365" s="491"/>
      <c r="H365" s="414" t="s">
        <v>1338</v>
      </c>
      <c r="I365" s="26"/>
    </row>
    <row r="366" spans="1:9" ht="13.5" thickBot="1">
      <c r="A366" s="1301"/>
      <c r="B366" s="767"/>
      <c r="C366" s="742"/>
      <c r="D366" s="492" t="s">
        <v>1339</v>
      </c>
      <c r="E366" s="493"/>
      <c r="F366" s="493"/>
      <c r="G366" s="493"/>
      <c r="H366" s="412" t="s">
        <v>1340</v>
      </c>
      <c r="I366" s="29"/>
    </row>
    <row r="367" spans="1:9" ht="15" customHeight="1">
      <c r="A367" s="985" t="s">
        <v>2715</v>
      </c>
      <c r="B367" s="720" t="s">
        <v>2716</v>
      </c>
      <c r="C367" s="755"/>
      <c r="D367" s="469" t="s">
        <v>2717</v>
      </c>
      <c r="E367" s="470"/>
      <c r="F367" s="470"/>
      <c r="G367" s="693"/>
      <c r="H367" s="694" t="s">
        <v>2720</v>
      </c>
      <c r="I367" s="25"/>
    </row>
    <row r="368" spans="1:9" ht="15" customHeight="1">
      <c r="A368" s="987"/>
      <c r="B368" s="756"/>
      <c r="C368" s="757"/>
      <c r="D368" s="490" t="s">
        <v>2718</v>
      </c>
      <c r="E368" s="695"/>
      <c r="F368" s="695"/>
      <c r="G368" s="696"/>
      <c r="H368" s="551" t="s">
        <v>2721</v>
      </c>
      <c r="I368" s="30"/>
    </row>
    <row r="369" spans="1:9" ht="15" customHeight="1" thickBot="1">
      <c r="A369" s="987"/>
      <c r="B369" s="722"/>
      <c r="C369" s="758"/>
      <c r="D369" s="697" t="s">
        <v>2719</v>
      </c>
      <c r="E369" s="698"/>
      <c r="F369" s="698"/>
      <c r="G369" s="699"/>
      <c r="H369" s="547" t="s">
        <v>2722</v>
      </c>
      <c r="I369" s="309"/>
    </row>
    <row r="370" spans="1:9" ht="15" customHeight="1" thickBot="1">
      <c r="A370" s="987"/>
      <c r="B370" s="1111" t="s">
        <v>2424</v>
      </c>
      <c r="C370" s="1112"/>
      <c r="D370" s="1112"/>
      <c r="E370" s="1112"/>
      <c r="F370" s="1112"/>
      <c r="G370" s="1514"/>
      <c r="H370" s="547" t="s">
        <v>2723</v>
      </c>
      <c r="I370" s="30"/>
    </row>
  </sheetData>
  <sheetProtection password="D63C" sheet="1"/>
  <mergeCells count="271">
    <mergeCell ref="B121:C125"/>
    <mergeCell ref="B126:C129"/>
    <mergeCell ref="B130:C135"/>
    <mergeCell ref="B136:C140"/>
    <mergeCell ref="A192:A223"/>
    <mergeCell ref="A367:A370"/>
    <mergeCell ref="B367:C369"/>
    <mergeCell ref="B370:G370"/>
    <mergeCell ref="E196:E198"/>
    <mergeCell ref="E199:E200"/>
    <mergeCell ref="E201:G201"/>
    <mergeCell ref="B192:D202"/>
    <mergeCell ref="B244:C250"/>
    <mergeCell ref="D244:G244"/>
    <mergeCell ref="B332:C333"/>
    <mergeCell ref="D230:G230"/>
    <mergeCell ref="D231:G231"/>
    <mergeCell ref="D232:G232"/>
    <mergeCell ref="D233:G233"/>
    <mergeCell ref="D234:G234"/>
    <mergeCell ref="B242:C243"/>
    <mergeCell ref="D242:G242"/>
    <mergeCell ref="F209:G209"/>
    <mergeCell ref="F210:G210"/>
    <mergeCell ref="F211:G211"/>
    <mergeCell ref="D229:G229"/>
    <mergeCell ref="F213:G213"/>
    <mergeCell ref="F223:G223"/>
    <mergeCell ref="D214:D215"/>
    <mergeCell ref="F214:G214"/>
    <mergeCell ref="B203:E204"/>
    <mergeCell ref="F203:G203"/>
    <mergeCell ref="F204:G204"/>
    <mergeCell ref="B211:E211"/>
    <mergeCell ref="B212:C217"/>
    <mergeCell ref="F205:G205"/>
    <mergeCell ref="F206:G206"/>
    <mergeCell ref="F208:G208"/>
    <mergeCell ref="D212:D213"/>
    <mergeCell ref="F212:G212"/>
    <mergeCell ref="B78:C99"/>
    <mergeCell ref="D78:E88"/>
    <mergeCell ref="B100:C103"/>
    <mergeCell ref="D120:G120"/>
    <mergeCell ref="A141:A182"/>
    <mergeCell ref="B160:C164"/>
    <mergeCell ref="D160:E161"/>
    <mergeCell ref="D172:G172"/>
    <mergeCell ref="D173:E178"/>
    <mergeCell ref="A100:A120"/>
    <mergeCell ref="D105:G105"/>
    <mergeCell ref="D106:G106"/>
    <mergeCell ref="B113:C120"/>
    <mergeCell ref="D107:G107"/>
    <mergeCell ref="B108:C109"/>
    <mergeCell ref="D108:G108"/>
    <mergeCell ref="D119:G119"/>
    <mergeCell ref="D115:G115"/>
    <mergeCell ref="D114:G114"/>
    <mergeCell ref="F76:G76"/>
    <mergeCell ref="F55:G55"/>
    <mergeCell ref="F77:G77"/>
    <mergeCell ref="D100:G100"/>
    <mergeCell ref="F65:G65"/>
    <mergeCell ref="F66:G66"/>
    <mergeCell ref="F67:G67"/>
    <mergeCell ref="D68:E77"/>
    <mergeCell ref="D48:E57"/>
    <mergeCell ref="F48:G48"/>
    <mergeCell ref="F53:G53"/>
    <mergeCell ref="F54:G54"/>
    <mergeCell ref="F42:G42"/>
    <mergeCell ref="F43:G43"/>
    <mergeCell ref="F44:G44"/>
    <mergeCell ref="F45:G45"/>
    <mergeCell ref="F46:G46"/>
    <mergeCell ref="F29:G29"/>
    <mergeCell ref="B38:C57"/>
    <mergeCell ref="D38:E47"/>
    <mergeCell ref="F38:G38"/>
    <mergeCell ref="F39:G39"/>
    <mergeCell ref="F40:G40"/>
    <mergeCell ref="F56:G56"/>
    <mergeCell ref="F49:G49"/>
    <mergeCell ref="F50:G50"/>
    <mergeCell ref="F52:G52"/>
    <mergeCell ref="F57:G57"/>
    <mergeCell ref="F17:G17"/>
    <mergeCell ref="F21:G21"/>
    <mergeCell ref="F22:G22"/>
    <mergeCell ref="F24:G24"/>
    <mergeCell ref="F25:G25"/>
    <mergeCell ref="F26:G26"/>
    <mergeCell ref="F47:G47"/>
    <mergeCell ref="F27:G27"/>
    <mergeCell ref="F28:G28"/>
    <mergeCell ref="D20:E29"/>
    <mergeCell ref="D10:E19"/>
    <mergeCell ref="F10:G10"/>
    <mergeCell ref="F11:G11"/>
    <mergeCell ref="F12:G12"/>
    <mergeCell ref="F19:G19"/>
    <mergeCell ref="F20:G20"/>
    <mergeCell ref="F14:G14"/>
    <mergeCell ref="F15:G15"/>
    <mergeCell ref="F16:G16"/>
    <mergeCell ref="F64:G64"/>
    <mergeCell ref="F18:G18"/>
    <mergeCell ref="A7:G7"/>
    <mergeCell ref="B8:C9"/>
    <mergeCell ref="D8:G8"/>
    <mergeCell ref="D9:G9"/>
    <mergeCell ref="B10:C37"/>
    <mergeCell ref="F34:G34"/>
    <mergeCell ref="F35:G35"/>
    <mergeCell ref="F36:G36"/>
    <mergeCell ref="D104:G104"/>
    <mergeCell ref="A1:G2"/>
    <mergeCell ref="A8:A99"/>
    <mergeCell ref="B58:C77"/>
    <mergeCell ref="D58:E67"/>
    <mergeCell ref="F58:G58"/>
    <mergeCell ref="F59:G59"/>
    <mergeCell ref="F60:G60"/>
    <mergeCell ref="F62:G62"/>
    <mergeCell ref="F63:G63"/>
    <mergeCell ref="F68:G68"/>
    <mergeCell ref="F69:G69"/>
    <mergeCell ref="F70:G70"/>
    <mergeCell ref="F72:G72"/>
    <mergeCell ref="F73:G73"/>
    <mergeCell ref="F74:G74"/>
    <mergeCell ref="F75:G75"/>
    <mergeCell ref="D109:G109"/>
    <mergeCell ref="B110:C112"/>
    <mergeCell ref="D110:G110"/>
    <mergeCell ref="D111:G111"/>
    <mergeCell ref="D112:G112"/>
    <mergeCell ref="D89:E99"/>
    <mergeCell ref="D102:G102"/>
    <mergeCell ref="D101:G101"/>
    <mergeCell ref="B104:C107"/>
    <mergeCell ref="B151:C152"/>
    <mergeCell ref="B153:C156"/>
    <mergeCell ref="D153:E155"/>
    <mergeCell ref="B157:C157"/>
    <mergeCell ref="B158:C159"/>
    <mergeCell ref="D103:G103"/>
    <mergeCell ref="D113:G113"/>
    <mergeCell ref="D116:G116"/>
    <mergeCell ref="D117:G117"/>
    <mergeCell ref="D118:G118"/>
    <mergeCell ref="F160:G160"/>
    <mergeCell ref="F161:G161"/>
    <mergeCell ref="D164:G164"/>
    <mergeCell ref="B165:C178"/>
    <mergeCell ref="D165:G165"/>
    <mergeCell ref="D166:G166"/>
    <mergeCell ref="D167:G167"/>
    <mergeCell ref="D169:G169"/>
    <mergeCell ref="D170:G170"/>
    <mergeCell ref="D171:G171"/>
    <mergeCell ref="A121:A140"/>
    <mergeCell ref="B209:E210"/>
    <mergeCell ref="B205:E208"/>
    <mergeCell ref="B179:E182"/>
    <mergeCell ref="A183:C188"/>
    <mergeCell ref="D183:E184"/>
    <mergeCell ref="D185:E186"/>
    <mergeCell ref="D187:E188"/>
    <mergeCell ref="A189:E191"/>
    <mergeCell ref="B141:C150"/>
    <mergeCell ref="B233:C235"/>
    <mergeCell ref="D224:E228"/>
    <mergeCell ref="F225:G225"/>
    <mergeCell ref="F226:G226"/>
    <mergeCell ref="F227:G227"/>
    <mergeCell ref="F228:G228"/>
    <mergeCell ref="D235:G235"/>
    <mergeCell ref="B222:E223"/>
    <mergeCell ref="F222:G222"/>
    <mergeCell ref="B224:C232"/>
    <mergeCell ref="F215:G215"/>
    <mergeCell ref="D216:D217"/>
    <mergeCell ref="F216:G216"/>
    <mergeCell ref="F217:G217"/>
    <mergeCell ref="D239:G239"/>
    <mergeCell ref="D240:G240"/>
    <mergeCell ref="D241:G241"/>
    <mergeCell ref="B236:C237"/>
    <mergeCell ref="B238:C241"/>
    <mergeCell ref="B218:E221"/>
    <mergeCell ref="F218:G218"/>
    <mergeCell ref="F219:G219"/>
    <mergeCell ref="F220:G220"/>
    <mergeCell ref="F221:G221"/>
    <mergeCell ref="D245:G245"/>
    <mergeCell ref="D246:G246"/>
    <mergeCell ref="D247:G247"/>
    <mergeCell ref="D248:G248"/>
    <mergeCell ref="D249:G249"/>
    <mergeCell ref="D243:G243"/>
    <mergeCell ref="D236:G236"/>
    <mergeCell ref="D237:G237"/>
    <mergeCell ref="D238:G238"/>
    <mergeCell ref="D250:G250"/>
    <mergeCell ref="B251:C255"/>
    <mergeCell ref="D251:G251"/>
    <mergeCell ref="D252:G252"/>
    <mergeCell ref="D253:G253"/>
    <mergeCell ref="D254:G254"/>
    <mergeCell ref="D255:G255"/>
    <mergeCell ref="B256:C258"/>
    <mergeCell ref="D256:G256"/>
    <mergeCell ref="D257:G257"/>
    <mergeCell ref="D258:G258"/>
    <mergeCell ref="B259:C266"/>
    <mergeCell ref="D259:G259"/>
    <mergeCell ref="D260:G260"/>
    <mergeCell ref="D261:G261"/>
    <mergeCell ref="D262:G262"/>
    <mergeCell ref="D263:G263"/>
    <mergeCell ref="D298:E301"/>
    <mergeCell ref="D302:E307"/>
    <mergeCell ref="D264:G264"/>
    <mergeCell ref="D265:G265"/>
    <mergeCell ref="D266:G266"/>
    <mergeCell ref="B267:C273"/>
    <mergeCell ref="D267:G267"/>
    <mergeCell ref="D268:G268"/>
    <mergeCell ref="D269:G269"/>
    <mergeCell ref="D270:D273"/>
    <mergeCell ref="B325:C328"/>
    <mergeCell ref="B329:C330"/>
    <mergeCell ref="B331:C331"/>
    <mergeCell ref="A224:A312"/>
    <mergeCell ref="B274:C290"/>
    <mergeCell ref="D274:E280"/>
    <mergeCell ref="D281:E284"/>
    <mergeCell ref="D285:E290"/>
    <mergeCell ref="B291:C307"/>
    <mergeCell ref="D291:E297"/>
    <mergeCell ref="B344:C346"/>
    <mergeCell ref="B347:C352"/>
    <mergeCell ref="B353:C358"/>
    <mergeCell ref="B359:C360"/>
    <mergeCell ref="B308:C312"/>
    <mergeCell ref="A313:A319"/>
    <mergeCell ref="B313:C317"/>
    <mergeCell ref="B318:C319"/>
    <mergeCell ref="A320:A331"/>
    <mergeCell ref="B320:C324"/>
    <mergeCell ref="B361:C363"/>
    <mergeCell ref="B364:C366"/>
    <mergeCell ref="A332:A339"/>
    <mergeCell ref="B334:C335"/>
    <mergeCell ref="D162:G162"/>
    <mergeCell ref="D168:G168"/>
    <mergeCell ref="B336:C339"/>
    <mergeCell ref="A340:A366"/>
    <mergeCell ref="B340:C340"/>
    <mergeCell ref="B341:C343"/>
    <mergeCell ref="D34:E35"/>
    <mergeCell ref="D36:E37"/>
    <mergeCell ref="F31:G31"/>
    <mergeCell ref="F32:G32"/>
    <mergeCell ref="F33:G33"/>
    <mergeCell ref="F30:G30"/>
    <mergeCell ref="F37:G37"/>
    <mergeCell ref="D30:E31"/>
    <mergeCell ref="D32:E33"/>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rgb="FFFFFFCC"/>
  </sheetPr>
  <dimension ref="A1:I81"/>
  <sheetViews>
    <sheetView showGridLines="0" zoomScalePageLayoutView="0" workbookViewId="0" topLeftCell="A1">
      <selection activeCell="I8" sqref="I8"/>
    </sheetView>
  </sheetViews>
  <sheetFormatPr defaultColWidth="11.421875" defaultRowHeight="12.75"/>
  <cols>
    <col min="1" max="1" width="8.140625" style="88" customWidth="1"/>
    <col min="2" max="2" width="5.7109375" style="88" customWidth="1"/>
    <col min="3" max="3" width="8.140625" style="88" customWidth="1"/>
    <col min="4" max="4" width="12.00390625" style="88" customWidth="1"/>
    <col min="5" max="5" width="15.7109375" style="88" customWidth="1"/>
    <col min="6" max="6" width="18.7109375" style="88" customWidth="1"/>
    <col min="7" max="7" width="15.140625" style="88" customWidth="1"/>
    <col min="8" max="8" width="6.7109375" style="88" customWidth="1"/>
    <col min="9" max="9" width="12.8515625" style="88" customWidth="1"/>
    <col min="10" max="16384" width="11.421875" style="88" customWidth="1"/>
  </cols>
  <sheetData>
    <row r="1" spans="1:9" ht="18" customHeight="1">
      <c r="A1" s="846" t="s">
        <v>2151</v>
      </c>
      <c r="B1" s="846"/>
      <c r="C1" s="846"/>
      <c r="D1" s="846"/>
      <c r="E1" s="846"/>
      <c r="F1" s="846"/>
      <c r="G1" s="846"/>
      <c r="H1" s="87"/>
      <c r="I1" s="87"/>
    </row>
    <row r="2" spans="1:9" ht="18" customHeight="1">
      <c r="A2" s="846"/>
      <c r="B2" s="846"/>
      <c r="C2" s="846"/>
      <c r="D2" s="846"/>
      <c r="E2" s="846"/>
      <c r="F2" s="846"/>
      <c r="G2" s="846"/>
      <c r="H2" s="87"/>
      <c r="I2" s="87"/>
    </row>
    <row r="3" spans="1:9" ht="12.75" customHeight="1">
      <c r="A3" s="89" t="s">
        <v>215</v>
      </c>
      <c r="B3" s="90" t="str">
        <f>clues</f>
        <v>CLUES200</v>
      </c>
      <c r="C3" s="90"/>
      <c r="D3" s="90"/>
      <c r="E3" s="90"/>
      <c r="F3" s="90"/>
      <c r="G3" s="89"/>
      <c r="H3" s="89"/>
      <c r="I3" s="92" t="s">
        <v>2725</v>
      </c>
    </row>
    <row r="4" spans="1:9" ht="12.75">
      <c r="A4" s="89" t="s">
        <v>780</v>
      </c>
      <c r="B4" s="89"/>
      <c r="C4" s="89"/>
      <c r="D4" s="90" t="str">
        <f>unidad</f>
        <v>UNIDAD 200</v>
      </c>
      <c r="E4" s="90"/>
      <c r="F4" s="90"/>
      <c r="G4" s="90"/>
      <c r="H4" s="90"/>
      <c r="I4" s="89"/>
    </row>
    <row r="5" spans="1:9" ht="11.25" customHeight="1">
      <c r="A5" s="93" t="s">
        <v>779</v>
      </c>
      <c r="B5" s="90">
        <f>mes</f>
        <v>0</v>
      </c>
      <c r="C5" s="90"/>
      <c r="D5" s="90"/>
      <c r="E5" s="89"/>
      <c r="F5" s="89"/>
      <c r="G5" s="89"/>
      <c r="H5" s="93" t="s">
        <v>0</v>
      </c>
      <c r="I5" s="94">
        <f>anno</f>
        <v>2023</v>
      </c>
    </row>
    <row r="6" ht="13.5" customHeight="1" thickBot="1"/>
    <row r="7" spans="1:9" ht="11.25" customHeight="1" thickBot="1">
      <c r="A7" s="847" t="s">
        <v>7</v>
      </c>
      <c r="B7" s="848"/>
      <c r="C7" s="848"/>
      <c r="D7" s="848"/>
      <c r="E7" s="848"/>
      <c r="F7" s="848"/>
      <c r="G7" s="849"/>
      <c r="H7" s="97" t="s">
        <v>521</v>
      </c>
      <c r="I7" s="97" t="s">
        <v>1</v>
      </c>
    </row>
    <row r="8" spans="1:9" ht="12.75" customHeight="1">
      <c r="A8" s="807" t="s">
        <v>1341</v>
      </c>
      <c r="B8" s="765" t="s">
        <v>1342</v>
      </c>
      <c r="C8" s="737"/>
      <c r="D8" s="738"/>
      <c r="E8" s="1523" t="s">
        <v>1343</v>
      </c>
      <c r="F8" s="1525" t="s">
        <v>2652</v>
      </c>
      <c r="G8" s="1525"/>
      <c r="H8" s="334" t="s">
        <v>2654</v>
      </c>
      <c r="I8" s="35"/>
    </row>
    <row r="9" spans="1:9" ht="12.75">
      <c r="A9" s="808"/>
      <c r="B9" s="766"/>
      <c r="C9" s="739"/>
      <c r="D9" s="740"/>
      <c r="E9" s="1523"/>
      <c r="F9" s="1525" t="s">
        <v>2653</v>
      </c>
      <c r="G9" s="1525"/>
      <c r="H9" s="553" t="s">
        <v>2655</v>
      </c>
      <c r="I9" s="36"/>
    </row>
    <row r="10" spans="1:9" ht="12.75">
      <c r="A10" s="808"/>
      <c r="B10" s="766"/>
      <c r="C10" s="739"/>
      <c r="D10" s="740"/>
      <c r="E10" s="1523" t="s">
        <v>1344</v>
      </c>
      <c r="F10" s="1525" t="s">
        <v>2652</v>
      </c>
      <c r="G10" s="1525"/>
      <c r="H10" s="553" t="s">
        <v>2656</v>
      </c>
      <c r="I10" s="36"/>
    </row>
    <row r="11" spans="1:9" ht="13.5" thickBot="1">
      <c r="A11" s="808"/>
      <c r="B11" s="766"/>
      <c r="C11" s="739"/>
      <c r="D11" s="740"/>
      <c r="E11" s="1529"/>
      <c r="F11" s="1530" t="s">
        <v>2653</v>
      </c>
      <c r="G11" s="1530"/>
      <c r="H11" s="332" t="s">
        <v>2657</v>
      </c>
      <c r="I11" s="255"/>
    </row>
    <row r="12" spans="1:9" ht="12.75" customHeight="1">
      <c r="A12" s="808"/>
      <c r="B12" s="765" t="s">
        <v>1345</v>
      </c>
      <c r="C12" s="737"/>
      <c r="D12" s="738"/>
      <c r="E12" s="1524" t="s">
        <v>1343</v>
      </c>
      <c r="F12" s="1531" t="s">
        <v>2652</v>
      </c>
      <c r="G12" s="1531"/>
      <c r="H12" s="555" t="s">
        <v>2658</v>
      </c>
      <c r="I12" s="35"/>
    </row>
    <row r="13" spans="1:9" ht="12.75">
      <c r="A13" s="808"/>
      <c r="B13" s="766"/>
      <c r="C13" s="739"/>
      <c r="D13" s="740"/>
      <c r="E13" s="1523"/>
      <c r="F13" s="1525" t="s">
        <v>2653</v>
      </c>
      <c r="G13" s="1525"/>
      <c r="H13" s="553" t="s">
        <v>2659</v>
      </c>
      <c r="I13" s="36"/>
    </row>
    <row r="14" spans="1:9" ht="12.75">
      <c r="A14" s="808"/>
      <c r="B14" s="766"/>
      <c r="C14" s="739"/>
      <c r="D14" s="740"/>
      <c r="E14" s="1523" t="s">
        <v>1344</v>
      </c>
      <c r="F14" s="1525" t="s">
        <v>2652</v>
      </c>
      <c r="G14" s="1525"/>
      <c r="H14" s="553" t="s">
        <v>2660</v>
      </c>
      <c r="I14" s="36"/>
    </row>
    <row r="15" spans="1:9" ht="13.5" thickBot="1">
      <c r="A15" s="808"/>
      <c r="B15" s="767"/>
      <c r="C15" s="741"/>
      <c r="D15" s="742"/>
      <c r="E15" s="1527"/>
      <c r="F15" s="1526" t="s">
        <v>2653</v>
      </c>
      <c r="G15" s="1526"/>
      <c r="H15" s="554" t="s">
        <v>2661</v>
      </c>
      <c r="I15" s="37"/>
    </row>
    <row r="16" spans="1:9" ht="12.75">
      <c r="A16" s="808"/>
      <c r="B16" s="766" t="s">
        <v>1346</v>
      </c>
      <c r="C16" s="739"/>
      <c r="D16" s="740"/>
      <c r="E16" s="1532" t="s">
        <v>1343</v>
      </c>
      <c r="F16" s="1528" t="s">
        <v>2652</v>
      </c>
      <c r="G16" s="1528"/>
      <c r="H16" s="334" t="s">
        <v>2662</v>
      </c>
      <c r="I16" s="248"/>
    </row>
    <row r="17" spans="1:9" ht="12.75">
      <c r="A17" s="808"/>
      <c r="B17" s="766"/>
      <c r="C17" s="739"/>
      <c r="D17" s="740"/>
      <c r="E17" s="1523"/>
      <c r="F17" s="1525" t="s">
        <v>2653</v>
      </c>
      <c r="G17" s="1525"/>
      <c r="H17" s="553" t="s">
        <v>2663</v>
      </c>
      <c r="I17" s="36"/>
    </row>
    <row r="18" spans="1:9" ht="12.75">
      <c r="A18" s="808"/>
      <c r="B18" s="766"/>
      <c r="C18" s="739"/>
      <c r="D18" s="740"/>
      <c r="E18" s="1523" t="s">
        <v>1344</v>
      </c>
      <c r="F18" s="1525" t="s">
        <v>2652</v>
      </c>
      <c r="G18" s="1525"/>
      <c r="H18" s="553" t="s">
        <v>2664</v>
      </c>
      <c r="I18" s="36"/>
    </row>
    <row r="19" spans="1:9" ht="13.5" thickBot="1">
      <c r="A19" s="808"/>
      <c r="B19" s="767"/>
      <c r="C19" s="741"/>
      <c r="D19" s="742"/>
      <c r="E19" s="1523"/>
      <c r="F19" s="1525" t="s">
        <v>2653</v>
      </c>
      <c r="G19" s="1525"/>
      <c r="H19" s="554" t="s">
        <v>2665</v>
      </c>
      <c r="I19" s="36"/>
    </row>
    <row r="20" spans="1:9" ht="12.75" customHeight="1">
      <c r="A20" s="765" t="s">
        <v>1814</v>
      </c>
      <c r="B20" s="737"/>
      <c r="C20" s="738"/>
      <c r="D20" s="1520" t="s">
        <v>1815</v>
      </c>
      <c r="E20" s="1520"/>
      <c r="F20" s="1520"/>
      <c r="G20" s="1520"/>
      <c r="H20" s="334" t="s">
        <v>1816</v>
      </c>
      <c r="I20" s="35"/>
    </row>
    <row r="21" spans="1:9" ht="12.75">
      <c r="A21" s="766"/>
      <c r="B21" s="739"/>
      <c r="C21" s="740"/>
      <c r="D21" s="1521" t="s">
        <v>1817</v>
      </c>
      <c r="E21" s="1521"/>
      <c r="F21" s="1521"/>
      <c r="G21" s="1521"/>
      <c r="H21" s="553" t="s">
        <v>1818</v>
      </c>
      <c r="I21" s="36"/>
    </row>
    <row r="22" spans="1:9" ht="12.75">
      <c r="A22" s="766"/>
      <c r="B22" s="739"/>
      <c r="C22" s="740"/>
      <c r="D22" s="1521" t="s">
        <v>1819</v>
      </c>
      <c r="E22" s="1521"/>
      <c r="F22" s="1521"/>
      <c r="G22" s="1521"/>
      <c r="H22" s="553" t="s">
        <v>1820</v>
      </c>
      <c r="I22" s="36"/>
    </row>
    <row r="23" spans="1:9" ht="12.75">
      <c r="A23" s="766"/>
      <c r="B23" s="739"/>
      <c r="C23" s="740"/>
      <c r="D23" s="1521" t="s">
        <v>1821</v>
      </c>
      <c r="E23" s="1521"/>
      <c r="F23" s="1521"/>
      <c r="G23" s="1521"/>
      <c r="H23" s="553" t="s">
        <v>1822</v>
      </c>
      <c r="I23" s="36"/>
    </row>
    <row r="24" spans="1:9" ht="12.75">
      <c r="A24" s="766"/>
      <c r="B24" s="739"/>
      <c r="C24" s="740"/>
      <c r="D24" s="1521" t="s">
        <v>1823</v>
      </c>
      <c r="E24" s="1521"/>
      <c r="F24" s="1521"/>
      <c r="G24" s="1521"/>
      <c r="H24" s="553" t="s">
        <v>1824</v>
      </c>
      <c r="I24" s="36"/>
    </row>
    <row r="25" spans="1:9" ht="12.75">
      <c r="A25" s="766"/>
      <c r="B25" s="739"/>
      <c r="C25" s="740"/>
      <c r="D25" s="1521" t="s">
        <v>1825</v>
      </c>
      <c r="E25" s="1521"/>
      <c r="F25" s="1521"/>
      <c r="G25" s="1521"/>
      <c r="H25" s="553" t="s">
        <v>1826</v>
      </c>
      <c r="I25" s="36"/>
    </row>
    <row r="26" spans="1:9" ht="12.75">
      <c r="A26" s="766"/>
      <c r="B26" s="739"/>
      <c r="C26" s="740"/>
      <c r="D26" s="1521" t="s">
        <v>1827</v>
      </c>
      <c r="E26" s="1521"/>
      <c r="F26" s="1521"/>
      <c r="G26" s="1521"/>
      <c r="H26" s="553" t="s">
        <v>1828</v>
      </c>
      <c r="I26" s="36"/>
    </row>
    <row r="27" spans="1:9" ht="12.75">
      <c r="A27" s="766"/>
      <c r="B27" s="739"/>
      <c r="C27" s="740"/>
      <c r="D27" s="1521" t="s">
        <v>1829</v>
      </c>
      <c r="E27" s="1521"/>
      <c r="F27" s="1521"/>
      <c r="G27" s="1521"/>
      <c r="H27" s="553" t="s">
        <v>1830</v>
      </c>
      <c r="I27" s="36"/>
    </row>
    <row r="28" spans="1:9" ht="12.75">
      <c r="A28" s="766"/>
      <c r="B28" s="739"/>
      <c r="C28" s="740"/>
      <c r="D28" s="1521" t="s">
        <v>1831</v>
      </c>
      <c r="E28" s="1521"/>
      <c r="F28" s="1521"/>
      <c r="G28" s="1521"/>
      <c r="H28" s="553" t="s">
        <v>1832</v>
      </c>
      <c r="I28" s="36"/>
    </row>
    <row r="29" spans="1:9" ht="13.5" customHeight="1" thickBot="1">
      <c r="A29" s="767"/>
      <c r="B29" s="741"/>
      <c r="C29" s="742"/>
      <c r="D29" s="1536" t="s">
        <v>1833</v>
      </c>
      <c r="E29" s="1536"/>
      <c r="F29" s="1536"/>
      <c r="G29" s="1536"/>
      <c r="H29" s="554" t="s">
        <v>1834</v>
      </c>
      <c r="I29" s="37"/>
    </row>
    <row r="30" spans="1:9" ht="13.5" customHeight="1" thickBot="1">
      <c r="A30" s="765" t="s">
        <v>1347</v>
      </c>
      <c r="B30" s="738"/>
      <c r="C30" s="765" t="s">
        <v>1342</v>
      </c>
      <c r="D30" s="738"/>
      <c r="E30" s="1518" t="s">
        <v>1343</v>
      </c>
      <c r="F30" s="1533" t="s">
        <v>1348</v>
      </c>
      <c r="G30" s="504" t="s">
        <v>1349</v>
      </c>
      <c r="H30" s="578" t="s">
        <v>1350</v>
      </c>
      <c r="I30" s="35"/>
    </row>
    <row r="31" spans="1:9" ht="13.5" thickBot="1">
      <c r="A31" s="766"/>
      <c r="B31" s="740"/>
      <c r="C31" s="766"/>
      <c r="D31" s="740"/>
      <c r="E31" s="1519"/>
      <c r="F31" s="1522"/>
      <c r="G31" s="505" t="s">
        <v>1351</v>
      </c>
      <c r="H31" s="572" t="s">
        <v>1352</v>
      </c>
      <c r="I31" s="37"/>
    </row>
    <row r="32" spans="1:9" ht="13.5" thickBot="1">
      <c r="A32" s="766"/>
      <c r="B32" s="740"/>
      <c r="C32" s="766"/>
      <c r="D32" s="740"/>
      <c r="E32" s="1519"/>
      <c r="F32" s="1522" t="s">
        <v>1353</v>
      </c>
      <c r="G32" s="504" t="s">
        <v>1349</v>
      </c>
      <c r="H32" s="578" t="s">
        <v>1354</v>
      </c>
      <c r="I32" s="35"/>
    </row>
    <row r="33" spans="1:9" ht="13.5" thickBot="1">
      <c r="A33" s="766"/>
      <c r="B33" s="740"/>
      <c r="C33" s="766"/>
      <c r="D33" s="740"/>
      <c r="E33" s="1519"/>
      <c r="F33" s="1522"/>
      <c r="G33" s="505" t="s">
        <v>1351</v>
      </c>
      <c r="H33" s="572" t="s">
        <v>1355</v>
      </c>
      <c r="I33" s="37"/>
    </row>
    <row r="34" spans="1:9" ht="13.5" thickBot="1">
      <c r="A34" s="766"/>
      <c r="B34" s="740"/>
      <c r="C34" s="766"/>
      <c r="D34" s="740"/>
      <c r="E34" s="1519" t="s">
        <v>1344</v>
      </c>
      <c r="F34" s="1522" t="s">
        <v>1348</v>
      </c>
      <c r="G34" s="504" t="s">
        <v>1349</v>
      </c>
      <c r="H34" s="578" t="s">
        <v>1356</v>
      </c>
      <c r="I34" s="35"/>
    </row>
    <row r="35" spans="1:9" ht="13.5" thickBot="1">
      <c r="A35" s="766"/>
      <c r="B35" s="740"/>
      <c r="C35" s="766"/>
      <c r="D35" s="740"/>
      <c r="E35" s="1519"/>
      <c r="F35" s="1522"/>
      <c r="G35" s="505" t="s">
        <v>1351</v>
      </c>
      <c r="H35" s="572" t="s">
        <v>1357</v>
      </c>
      <c r="I35" s="37"/>
    </row>
    <row r="36" spans="1:9" ht="13.5" thickBot="1">
      <c r="A36" s="766"/>
      <c r="B36" s="740"/>
      <c r="C36" s="766"/>
      <c r="D36" s="740"/>
      <c r="E36" s="1519"/>
      <c r="F36" s="1522" t="s">
        <v>1353</v>
      </c>
      <c r="G36" s="504" t="s">
        <v>1349</v>
      </c>
      <c r="H36" s="578" t="s">
        <v>1358</v>
      </c>
      <c r="I36" s="35"/>
    </row>
    <row r="37" spans="1:9" ht="13.5" thickBot="1">
      <c r="A37" s="766"/>
      <c r="B37" s="740"/>
      <c r="C37" s="767"/>
      <c r="D37" s="742"/>
      <c r="E37" s="1519"/>
      <c r="F37" s="1522"/>
      <c r="G37" s="505" t="s">
        <v>1351</v>
      </c>
      <c r="H37" s="572" t="s">
        <v>1359</v>
      </c>
      <c r="I37" s="37"/>
    </row>
    <row r="38" spans="1:9" ht="13.5" thickBot="1">
      <c r="A38" s="766"/>
      <c r="B38" s="740"/>
      <c r="C38" s="765" t="s">
        <v>1345</v>
      </c>
      <c r="D38" s="738"/>
      <c r="E38" s="1519" t="s">
        <v>1343</v>
      </c>
      <c r="F38" s="1522" t="s">
        <v>1348</v>
      </c>
      <c r="G38" s="504" t="s">
        <v>1349</v>
      </c>
      <c r="H38" s="578" t="s">
        <v>1360</v>
      </c>
      <c r="I38" s="35"/>
    </row>
    <row r="39" spans="1:9" ht="13.5" thickBot="1">
      <c r="A39" s="766"/>
      <c r="B39" s="740"/>
      <c r="C39" s="766"/>
      <c r="D39" s="740"/>
      <c r="E39" s="1519"/>
      <c r="F39" s="1522"/>
      <c r="G39" s="505" t="s">
        <v>1351</v>
      </c>
      <c r="H39" s="572" t="s">
        <v>1361</v>
      </c>
      <c r="I39" s="37"/>
    </row>
    <row r="40" spans="1:9" ht="13.5" thickBot="1">
      <c r="A40" s="766"/>
      <c r="B40" s="740"/>
      <c r="C40" s="766"/>
      <c r="D40" s="740"/>
      <c r="E40" s="1519"/>
      <c r="F40" s="1522" t="s">
        <v>1353</v>
      </c>
      <c r="G40" s="504" t="s">
        <v>1349</v>
      </c>
      <c r="H40" s="578" t="s">
        <v>1362</v>
      </c>
      <c r="I40" s="35"/>
    </row>
    <row r="41" spans="1:9" ht="13.5" thickBot="1">
      <c r="A41" s="766"/>
      <c r="B41" s="740"/>
      <c r="C41" s="766"/>
      <c r="D41" s="740"/>
      <c r="E41" s="1519"/>
      <c r="F41" s="1522"/>
      <c r="G41" s="505" t="s">
        <v>1351</v>
      </c>
      <c r="H41" s="572" t="s">
        <v>1363</v>
      </c>
      <c r="I41" s="37"/>
    </row>
    <row r="42" spans="1:9" ht="13.5" thickBot="1">
      <c r="A42" s="766"/>
      <c r="B42" s="740"/>
      <c r="C42" s="766"/>
      <c r="D42" s="740"/>
      <c r="E42" s="1519" t="s">
        <v>1344</v>
      </c>
      <c r="F42" s="1522" t="s">
        <v>1348</v>
      </c>
      <c r="G42" s="504" t="s">
        <v>1349</v>
      </c>
      <c r="H42" s="578" t="s">
        <v>1364</v>
      </c>
      <c r="I42" s="35"/>
    </row>
    <row r="43" spans="1:9" ht="13.5" thickBot="1">
      <c r="A43" s="766"/>
      <c r="B43" s="740"/>
      <c r="C43" s="766"/>
      <c r="D43" s="740"/>
      <c r="E43" s="1519"/>
      <c r="F43" s="1522"/>
      <c r="G43" s="505" t="s">
        <v>1351</v>
      </c>
      <c r="H43" s="572" t="s">
        <v>1365</v>
      </c>
      <c r="I43" s="37"/>
    </row>
    <row r="44" spans="1:9" ht="13.5" thickBot="1">
      <c r="A44" s="766"/>
      <c r="B44" s="740"/>
      <c r="C44" s="766"/>
      <c r="D44" s="740"/>
      <c r="E44" s="1519"/>
      <c r="F44" s="1522" t="s">
        <v>1353</v>
      </c>
      <c r="G44" s="504" t="s">
        <v>1349</v>
      </c>
      <c r="H44" s="578" t="s">
        <v>1366</v>
      </c>
      <c r="I44" s="35"/>
    </row>
    <row r="45" spans="1:9" ht="13.5" thickBot="1">
      <c r="A45" s="766"/>
      <c r="B45" s="740"/>
      <c r="C45" s="767"/>
      <c r="D45" s="742"/>
      <c r="E45" s="1519"/>
      <c r="F45" s="1522"/>
      <c r="G45" s="505" t="s">
        <v>1351</v>
      </c>
      <c r="H45" s="572" t="s">
        <v>1367</v>
      </c>
      <c r="I45" s="37"/>
    </row>
    <row r="46" spans="1:9" ht="13.5" thickBot="1">
      <c r="A46" s="766"/>
      <c r="B46" s="740"/>
      <c r="C46" s="765" t="s">
        <v>1346</v>
      </c>
      <c r="D46" s="738"/>
      <c r="E46" s="1519" t="s">
        <v>1343</v>
      </c>
      <c r="F46" s="1522" t="s">
        <v>1348</v>
      </c>
      <c r="G46" s="504" t="s">
        <v>1349</v>
      </c>
      <c r="H46" s="578" t="s">
        <v>1368</v>
      </c>
      <c r="I46" s="35"/>
    </row>
    <row r="47" spans="1:9" ht="13.5" thickBot="1">
      <c r="A47" s="766"/>
      <c r="B47" s="740"/>
      <c r="C47" s="766"/>
      <c r="D47" s="740"/>
      <c r="E47" s="1519"/>
      <c r="F47" s="1522"/>
      <c r="G47" s="505" t="s">
        <v>1351</v>
      </c>
      <c r="H47" s="572" t="s">
        <v>1369</v>
      </c>
      <c r="I47" s="37"/>
    </row>
    <row r="48" spans="1:9" ht="13.5" thickBot="1">
      <c r="A48" s="766"/>
      <c r="B48" s="740"/>
      <c r="C48" s="766"/>
      <c r="D48" s="740"/>
      <c r="E48" s="1519"/>
      <c r="F48" s="1522" t="s">
        <v>1353</v>
      </c>
      <c r="G48" s="504" t="s">
        <v>1349</v>
      </c>
      <c r="H48" s="578" t="s">
        <v>1370</v>
      </c>
      <c r="I48" s="35"/>
    </row>
    <row r="49" spans="1:9" ht="13.5" thickBot="1">
      <c r="A49" s="766"/>
      <c r="B49" s="740"/>
      <c r="C49" s="766"/>
      <c r="D49" s="740"/>
      <c r="E49" s="1519"/>
      <c r="F49" s="1522"/>
      <c r="G49" s="505" t="s">
        <v>1351</v>
      </c>
      <c r="H49" s="572" t="s">
        <v>1371</v>
      </c>
      <c r="I49" s="37"/>
    </row>
    <row r="50" spans="1:9" ht="13.5" thickBot="1">
      <c r="A50" s="766"/>
      <c r="B50" s="740"/>
      <c r="C50" s="766"/>
      <c r="D50" s="740"/>
      <c r="E50" s="1519" t="s">
        <v>1344</v>
      </c>
      <c r="F50" s="1522" t="s">
        <v>1348</v>
      </c>
      <c r="G50" s="504" t="s">
        <v>1349</v>
      </c>
      <c r="H50" s="578" t="s">
        <v>1372</v>
      </c>
      <c r="I50" s="35"/>
    </row>
    <row r="51" spans="1:9" ht="13.5" thickBot="1">
      <c r="A51" s="766"/>
      <c r="B51" s="740"/>
      <c r="C51" s="766"/>
      <c r="D51" s="740"/>
      <c r="E51" s="1519"/>
      <c r="F51" s="1522"/>
      <c r="G51" s="505" t="s">
        <v>1351</v>
      </c>
      <c r="H51" s="572" t="s">
        <v>1373</v>
      </c>
      <c r="I51" s="37"/>
    </row>
    <row r="52" spans="1:9" ht="13.5" thickBot="1">
      <c r="A52" s="766"/>
      <c r="B52" s="740"/>
      <c r="C52" s="766"/>
      <c r="D52" s="740"/>
      <c r="E52" s="1519"/>
      <c r="F52" s="1522" t="s">
        <v>1353</v>
      </c>
      <c r="G52" s="504" t="s">
        <v>1349</v>
      </c>
      <c r="H52" s="578" t="s">
        <v>1374</v>
      </c>
      <c r="I52" s="35"/>
    </row>
    <row r="53" spans="1:9" ht="13.5" thickBot="1">
      <c r="A53" s="767"/>
      <c r="B53" s="742"/>
      <c r="C53" s="767"/>
      <c r="D53" s="742"/>
      <c r="E53" s="1534"/>
      <c r="F53" s="1535"/>
      <c r="G53" s="505" t="s">
        <v>1351</v>
      </c>
      <c r="H53" s="572" t="s">
        <v>1375</v>
      </c>
      <c r="I53" s="37"/>
    </row>
    <row r="54" spans="1:9" ht="13.5" customHeight="1">
      <c r="A54" s="765" t="s">
        <v>1835</v>
      </c>
      <c r="B54" s="737"/>
      <c r="C54" s="738"/>
      <c r="D54" s="765" t="s">
        <v>1342</v>
      </c>
      <c r="E54" s="738"/>
      <c r="F54" s="506" t="s">
        <v>1377</v>
      </c>
      <c r="G54" s="16"/>
      <c r="H54" s="555" t="s">
        <v>1836</v>
      </c>
      <c r="I54" s="68"/>
    </row>
    <row r="55" spans="1:9" ht="13.5">
      <c r="A55" s="766"/>
      <c r="B55" s="739"/>
      <c r="C55" s="740"/>
      <c r="D55" s="766"/>
      <c r="E55" s="740"/>
      <c r="F55" s="507" t="s">
        <v>2152</v>
      </c>
      <c r="G55" s="18"/>
      <c r="H55" s="553" t="s">
        <v>2153</v>
      </c>
      <c r="I55" s="69"/>
    </row>
    <row r="56" spans="1:9" ht="13.5">
      <c r="A56" s="766"/>
      <c r="B56" s="739"/>
      <c r="C56" s="740"/>
      <c r="D56" s="766"/>
      <c r="E56" s="740"/>
      <c r="F56" s="508" t="s">
        <v>1842</v>
      </c>
      <c r="G56" s="24"/>
      <c r="H56" s="332" t="s">
        <v>2154</v>
      </c>
      <c r="I56" s="70"/>
    </row>
    <row r="57" spans="1:9" ht="14.25" thickBot="1">
      <c r="A57" s="766"/>
      <c r="B57" s="739"/>
      <c r="C57" s="740"/>
      <c r="D57" s="767"/>
      <c r="E57" s="742"/>
      <c r="F57" s="508" t="s">
        <v>1343</v>
      </c>
      <c r="G57" s="24"/>
      <c r="H57" s="554" t="s">
        <v>1837</v>
      </c>
      <c r="I57" s="71"/>
    </row>
    <row r="58" spans="1:9" ht="13.5">
      <c r="A58" s="766"/>
      <c r="B58" s="739"/>
      <c r="C58" s="740"/>
      <c r="D58" s="765" t="s">
        <v>1345</v>
      </c>
      <c r="E58" s="738"/>
      <c r="F58" s="506" t="s">
        <v>1377</v>
      </c>
      <c r="G58" s="16"/>
      <c r="H58" s="555" t="s">
        <v>1838</v>
      </c>
      <c r="I58" s="68"/>
    </row>
    <row r="59" spans="1:9" ht="13.5">
      <c r="A59" s="766"/>
      <c r="B59" s="739"/>
      <c r="C59" s="740"/>
      <c r="D59" s="766"/>
      <c r="E59" s="740"/>
      <c r="F59" s="507" t="s">
        <v>2152</v>
      </c>
      <c r="G59" s="18"/>
      <c r="H59" s="553" t="s">
        <v>2155</v>
      </c>
      <c r="I59" s="69"/>
    </row>
    <row r="60" spans="1:9" ht="13.5">
      <c r="A60" s="766"/>
      <c r="B60" s="739"/>
      <c r="C60" s="740"/>
      <c r="D60" s="766"/>
      <c r="E60" s="740"/>
      <c r="F60" s="508" t="s">
        <v>1842</v>
      </c>
      <c r="G60" s="24"/>
      <c r="H60" s="332" t="s">
        <v>2156</v>
      </c>
      <c r="I60" s="70"/>
    </row>
    <row r="61" spans="1:9" ht="14.25" thickBot="1">
      <c r="A61" s="767"/>
      <c r="B61" s="741"/>
      <c r="C61" s="742"/>
      <c r="D61" s="767"/>
      <c r="E61" s="742"/>
      <c r="F61" s="508" t="s">
        <v>1343</v>
      </c>
      <c r="G61" s="24"/>
      <c r="H61" s="554" t="s">
        <v>1839</v>
      </c>
      <c r="I61" s="71"/>
    </row>
    <row r="62" spans="1:9" ht="13.5">
      <c r="A62" s="765" t="s">
        <v>1840</v>
      </c>
      <c r="B62" s="737"/>
      <c r="C62" s="738"/>
      <c r="D62" s="765" t="s">
        <v>1342</v>
      </c>
      <c r="E62" s="738"/>
      <c r="F62" s="506" t="s">
        <v>1343</v>
      </c>
      <c r="G62" s="16"/>
      <c r="H62" s="555" t="s">
        <v>1841</v>
      </c>
      <c r="I62" s="68"/>
    </row>
    <row r="63" spans="1:9" ht="14.25" thickBot="1">
      <c r="A63" s="766"/>
      <c r="B63" s="739"/>
      <c r="C63" s="740"/>
      <c r="D63" s="767"/>
      <c r="E63" s="742"/>
      <c r="F63" s="507" t="s">
        <v>1842</v>
      </c>
      <c r="G63" s="18"/>
      <c r="H63" s="553" t="s">
        <v>1843</v>
      </c>
      <c r="I63" s="69"/>
    </row>
    <row r="64" spans="1:9" ht="13.5">
      <c r="A64" s="766"/>
      <c r="B64" s="739"/>
      <c r="C64" s="740"/>
      <c r="D64" s="765" t="s">
        <v>1345</v>
      </c>
      <c r="E64" s="738"/>
      <c r="F64" s="506" t="s">
        <v>1343</v>
      </c>
      <c r="G64" s="16"/>
      <c r="H64" s="555" t="s">
        <v>1844</v>
      </c>
      <c r="I64" s="68"/>
    </row>
    <row r="65" spans="1:9" ht="14.25" thickBot="1">
      <c r="A65" s="767"/>
      <c r="B65" s="741"/>
      <c r="C65" s="742"/>
      <c r="D65" s="767"/>
      <c r="E65" s="742"/>
      <c r="F65" s="507" t="s">
        <v>1842</v>
      </c>
      <c r="G65" s="18"/>
      <c r="H65" s="553" t="s">
        <v>1845</v>
      </c>
      <c r="I65" s="69"/>
    </row>
    <row r="66" spans="1:9" ht="13.5" customHeight="1">
      <c r="A66" s="765" t="s">
        <v>1376</v>
      </c>
      <c r="B66" s="737"/>
      <c r="C66" s="738"/>
      <c r="D66" s="765" t="s">
        <v>1342</v>
      </c>
      <c r="E66" s="738"/>
      <c r="F66" s="506" t="s">
        <v>1377</v>
      </c>
      <c r="G66" s="16"/>
      <c r="H66" s="555" t="s">
        <v>1378</v>
      </c>
      <c r="I66" s="68"/>
    </row>
    <row r="67" spans="1:9" ht="13.5" customHeight="1">
      <c r="A67" s="766"/>
      <c r="B67" s="739"/>
      <c r="C67" s="740"/>
      <c r="D67" s="766"/>
      <c r="E67" s="740"/>
      <c r="F67" s="507" t="s">
        <v>2152</v>
      </c>
      <c r="G67" s="18"/>
      <c r="H67" s="553" t="s">
        <v>2157</v>
      </c>
      <c r="I67" s="69"/>
    </row>
    <row r="68" spans="1:9" ht="13.5" customHeight="1">
      <c r="A68" s="766"/>
      <c r="B68" s="739"/>
      <c r="C68" s="740"/>
      <c r="D68" s="766"/>
      <c r="E68" s="740"/>
      <c r="F68" s="508" t="s">
        <v>1842</v>
      </c>
      <c r="G68" s="24"/>
      <c r="H68" s="332" t="s">
        <v>2158</v>
      </c>
      <c r="I68" s="70"/>
    </row>
    <row r="69" spans="1:9" ht="14.25" thickBot="1">
      <c r="A69" s="766"/>
      <c r="B69" s="739"/>
      <c r="C69" s="740"/>
      <c r="D69" s="767"/>
      <c r="E69" s="742"/>
      <c r="F69" s="508" t="s">
        <v>1343</v>
      </c>
      <c r="G69" s="24"/>
      <c r="H69" s="554" t="s">
        <v>1379</v>
      </c>
      <c r="I69" s="71"/>
    </row>
    <row r="70" spans="1:9" ht="13.5" customHeight="1">
      <c r="A70" s="766"/>
      <c r="B70" s="739"/>
      <c r="C70" s="740"/>
      <c r="D70" s="765" t="s">
        <v>1345</v>
      </c>
      <c r="E70" s="738"/>
      <c r="F70" s="506" t="s">
        <v>1377</v>
      </c>
      <c r="G70" s="16"/>
      <c r="H70" s="555" t="s">
        <v>1380</v>
      </c>
      <c r="I70" s="68"/>
    </row>
    <row r="71" spans="1:9" ht="13.5" customHeight="1">
      <c r="A71" s="766"/>
      <c r="B71" s="739"/>
      <c r="C71" s="740"/>
      <c r="D71" s="766"/>
      <c r="E71" s="740"/>
      <c r="F71" s="507" t="s">
        <v>2152</v>
      </c>
      <c r="G71" s="18"/>
      <c r="H71" s="553" t="s">
        <v>2159</v>
      </c>
      <c r="I71" s="69"/>
    </row>
    <row r="72" spans="1:9" ht="13.5" customHeight="1">
      <c r="A72" s="766"/>
      <c r="B72" s="739"/>
      <c r="C72" s="740"/>
      <c r="D72" s="766"/>
      <c r="E72" s="740"/>
      <c r="F72" s="508" t="s">
        <v>1842</v>
      </c>
      <c r="G72" s="24"/>
      <c r="H72" s="332" t="s">
        <v>2160</v>
      </c>
      <c r="I72" s="70"/>
    </row>
    <row r="73" spans="1:9" ht="14.25" thickBot="1">
      <c r="A73" s="767"/>
      <c r="B73" s="741"/>
      <c r="C73" s="742"/>
      <c r="D73" s="767"/>
      <c r="E73" s="742"/>
      <c r="F73" s="509" t="s">
        <v>1343</v>
      </c>
      <c r="G73" s="20"/>
      <c r="H73" s="554" t="s">
        <v>1381</v>
      </c>
      <c r="I73" s="71"/>
    </row>
    <row r="74" spans="1:9" ht="13.5" customHeight="1">
      <c r="A74" s="765" t="s">
        <v>1382</v>
      </c>
      <c r="B74" s="737"/>
      <c r="C74" s="738"/>
      <c r="D74" s="765" t="s">
        <v>1342</v>
      </c>
      <c r="E74" s="738"/>
      <c r="F74" s="506" t="s">
        <v>1377</v>
      </c>
      <c r="G74" s="16"/>
      <c r="H74" s="555" t="s">
        <v>1383</v>
      </c>
      <c r="I74" s="68"/>
    </row>
    <row r="75" spans="1:9" ht="13.5" customHeight="1">
      <c r="A75" s="766"/>
      <c r="B75" s="739"/>
      <c r="C75" s="740"/>
      <c r="D75" s="766"/>
      <c r="E75" s="740"/>
      <c r="F75" s="507" t="s">
        <v>2152</v>
      </c>
      <c r="G75" s="18"/>
      <c r="H75" s="553" t="s">
        <v>2161</v>
      </c>
      <c r="I75" s="69"/>
    </row>
    <row r="76" spans="1:9" ht="13.5" customHeight="1">
      <c r="A76" s="766"/>
      <c r="B76" s="739"/>
      <c r="C76" s="740"/>
      <c r="D76" s="766"/>
      <c r="E76" s="740"/>
      <c r="F76" s="508" t="s">
        <v>1842</v>
      </c>
      <c r="G76" s="24"/>
      <c r="H76" s="332" t="s">
        <v>2162</v>
      </c>
      <c r="I76" s="70"/>
    </row>
    <row r="77" spans="1:9" ht="14.25" thickBot="1">
      <c r="A77" s="766"/>
      <c r="B77" s="739"/>
      <c r="C77" s="740"/>
      <c r="D77" s="767"/>
      <c r="E77" s="742"/>
      <c r="F77" s="509" t="s">
        <v>1343</v>
      </c>
      <c r="G77" s="20"/>
      <c r="H77" s="554" t="s">
        <v>1384</v>
      </c>
      <c r="I77" s="71"/>
    </row>
    <row r="78" spans="1:9" ht="13.5" customHeight="1">
      <c r="A78" s="766"/>
      <c r="B78" s="739"/>
      <c r="C78" s="740"/>
      <c r="D78" s="765" t="s">
        <v>1345</v>
      </c>
      <c r="E78" s="738"/>
      <c r="F78" s="506" t="s">
        <v>1377</v>
      </c>
      <c r="G78" s="16"/>
      <c r="H78" s="555" t="s">
        <v>1385</v>
      </c>
      <c r="I78" s="72"/>
    </row>
    <row r="79" spans="1:9" ht="13.5" customHeight="1">
      <c r="A79" s="766"/>
      <c r="B79" s="739"/>
      <c r="C79" s="740"/>
      <c r="D79" s="766"/>
      <c r="E79" s="740"/>
      <c r="F79" s="507" t="s">
        <v>2152</v>
      </c>
      <c r="G79" s="18"/>
      <c r="H79" s="553" t="s">
        <v>2163</v>
      </c>
      <c r="I79" s="69"/>
    </row>
    <row r="80" spans="1:9" ht="13.5" customHeight="1">
      <c r="A80" s="766"/>
      <c r="B80" s="739"/>
      <c r="C80" s="740"/>
      <c r="D80" s="766"/>
      <c r="E80" s="740"/>
      <c r="F80" s="508" t="s">
        <v>1842</v>
      </c>
      <c r="G80" s="24"/>
      <c r="H80" s="332" t="s">
        <v>2164</v>
      </c>
      <c r="I80" s="70"/>
    </row>
    <row r="81" spans="1:9" ht="14.25" thickBot="1">
      <c r="A81" s="767"/>
      <c r="B81" s="741"/>
      <c r="C81" s="742"/>
      <c r="D81" s="767"/>
      <c r="E81" s="742"/>
      <c r="F81" s="509" t="s">
        <v>1343</v>
      </c>
      <c r="G81" s="20"/>
      <c r="H81" s="554" t="s">
        <v>1386</v>
      </c>
      <c r="I81" s="71"/>
    </row>
    <row r="111" ht="12.75" customHeight="1"/>
    <row r="113" ht="13.5" customHeight="1"/>
    <row r="119" ht="12.75" customHeight="1"/>
    <row r="122" ht="12.75" customHeight="1"/>
    <row r="127" ht="12.75" customHeight="1"/>
    <row r="210" ht="12.75" customHeight="1"/>
    <row r="211" ht="12.75" customHeight="1"/>
    <row r="213" ht="13.5" customHeight="1"/>
  </sheetData>
  <sheetProtection password="D63C" sheet="1"/>
  <mergeCells count="69">
    <mergeCell ref="B8:D11"/>
    <mergeCell ref="B12:D15"/>
    <mergeCell ref="B16:D19"/>
    <mergeCell ref="D58:E61"/>
    <mergeCell ref="A62:C65"/>
    <mergeCell ref="D62:E63"/>
    <mergeCell ref="D64:E65"/>
    <mergeCell ref="D29:G29"/>
    <mergeCell ref="F36:F37"/>
    <mergeCell ref="F38:F39"/>
    <mergeCell ref="A66:C73"/>
    <mergeCell ref="F46:F47"/>
    <mergeCell ref="F48:F49"/>
    <mergeCell ref="F50:F51"/>
    <mergeCell ref="C46:D53"/>
    <mergeCell ref="E46:E49"/>
    <mergeCell ref="E50:E53"/>
    <mergeCell ref="F52:F53"/>
    <mergeCell ref="D70:E73"/>
    <mergeCell ref="F13:G13"/>
    <mergeCell ref="E16:E17"/>
    <mergeCell ref="F40:F41"/>
    <mergeCell ref="F42:F43"/>
    <mergeCell ref="F44:F45"/>
    <mergeCell ref="F30:F31"/>
    <mergeCell ref="F32:F33"/>
    <mergeCell ref="F18:G18"/>
    <mergeCell ref="F19:G19"/>
    <mergeCell ref="D27:G27"/>
    <mergeCell ref="A1:G2"/>
    <mergeCell ref="A7:G7"/>
    <mergeCell ref="F8:G8"/>
    <mergeCell ref="F9:G9"/>
    <mergeCell ref="F16:G16"/>
    <mergeCell ref="F17:G17"/>
    <mergeCell ref="E10:E11"/>
    <mergeCell ref="F10:G10"/>
    <mergeCell ref="F11:G11"/>
    <mergeCell ref="F12:G12"/>
    <mergeCell ref="E18:E19"/>
    <mergeCell ref="A8:A19"/>
    <mergeCell ref="E12:E13"/>
    <mergeCell ref="D24:G24"/>
    <mergeCell ref="D25:G25"/>
    <mergeCell ref="D26:G26"/>
    <mergeCell ref="F14:G14"/>
    <mergeCell ref="F15:G15"/>
    <mergeCell ref="E8:E9"/>
    <mergeCell ref="E14:E15"/>
    <mergeCell ref="E38:E41"/>
    <mergeCell ref="E42:E45"/>
    <mergeCell ref="D66:E69"/>
    <mergeCell ref="A20:C29"/>
    <mergeCell ref="D20:G20"/>
    <mergeCell ref="D21:G21"/>
    <mergeCell ref="D22:G22"/>
    <mergeCell ref="D23:G23"/>
    <mergeCell ref="D28:G28"/>
    <mergeCell ref="F34:F35"/>
    <mergeCell ref="A74:C81"/>
    <mergeCell ref="D74:E77"/>
    <mergeCell ref="D78:E81"/>
    <mergeCell ref="A30:B53"/>
    <mergeCell ref="C30:D37"/>
    <mergeCell ref="E30:E33"/>
    <mergeCell ref="A54:C61"/>
    <mergeCell ref="D54:E57"/>
    <mergeCell ref="E34:E37"/>
    <mergeCell ref="C38:D45"/>
  </mergeCells>
  <printOptions/>
  <pageMargins left="0.7086614173228347" right="0.7086614173228347" top="0.7480314960629921" bottom="0.7480314960629921" header="0.31496062992125984" footer="0.31496062992125984"/>
  <pageSetup horizontalDpi="600" verticalDpi="600" orientation="portrait" scale="80" r:id="rId2"/>
  <drawing r:id="rId1"/>
</worksheet>
</file>

<file path=xl/worksheets/sheet8.xml><?xml version="1.0" encoding="utf-8"?>
<worksheet xmlns="http://schemas.openxmlformats.org/spreadsheetml/2006/main" xmlns:r="http://schemas.openxmlformats.org/officeDocument/2006/relationships">
  <sheetPr>
    <tabColor rgb="FF00B050"/>
  </sheetPr>
  <dimension ref="A1:I103"/>
  <sheetViews>
    <sheetView showGridLines="0" zoomScalePageLayoutView="0" workbookViewId="0" topLeftCell="A1">
      <selection activeCell="I8" sqref="I8"/>
    </sheetView>
  </sheetViews>
  <sheetFormatPr defaultColWidth="11.421875" defaultRowHeight="12.75"/>
  <cols>
    <col min="1" max="1" width="18.8515625" style="415" customWidth="1"/>
    <col min="2" max="2" width="5.7109375" style="415" customWidth="1"/>
    <col min="3" max="3" width="8.140625" style="415" customWidth="1"/>
    <col min="4" max="4" width="12.00390625" style="415" customWidth="1"/>
    <col min="5" max="5" width="15.7109375" style="415" customWidth="1"/>
    <col min="6" max="7" width="18.7109375" style="415" customWidth="1"/>
    <col min="8" max="8" width="6.7109375" style="415" customWidth="1"/>
    <col min="9" max="9" width="12.8515625" style="415" customWidth="1"/>
    <col min="10" max="16384" width="11.421875" style="88" customWidth="1"/>
  </cols>
  <sheetData>
    <row r="1" spans="1:9" ht="18" customHeight="1">
      <c r="A1" s="846" t="s">
        <v>2165</v>
      </c>
      <c r="B1" s="846"/>
      <c r="C1" s="846"/>
      <c r="D1" s="846"/>
      <c r="E1" s="846"/>
      <c r="F1" s="846"/>
      <c r="G1" s="846"/>
      <c r="H1" s="87"/>
      <c r="I1" s="87"/>
    </row>
    <row r="2" spans="1:9" ht="18" customHeight="1">
      <c r="A2" s="846"/>
      <c r="B2" s="846"/>
      <c r="C2" s="846"/>
      <c r="D2" s="846"/>
      <c r="E2" s="846"/>
      <c r="F2" s="846"/>
      <c r="G2" s="846"/>
      <c r="H2" s="87"/>
      <c r="I2" s="87"/>
    </row>
    <row r="3" spans="1:9" ht="12.75" customHeight="1">
      <c r="A3" s="89" t="s">
        <v>215</v>
      </c>
      <c r="B3" s="90" t="str">
        <f>clues</f>
        <v>CLUES200</v>
      </c>
      <c r="C3" s="90"/>
      <c r="D3" s="90"/>
      <c r="E3" s="90"/>
      <c r="F3" s="90"/>
      <c r="G3" s="89"/>
      <c r="H3" s="89"/>
      <c r="I3" s="92" t="s">
        <v>2725</v>
      </c>
    </row>
    <row r="4" spans="1:9" ht="12.75">
      <c r="A4" s="89" t="s">
        <v>780</v>
      </c>
      <c r="B4" s="89"/>
      <c r="C4" s="89"/>
      <c r="D4" s="90" t="str">
        <f>unidad</f>
        <v>UNIDAD 200</v>
      </c>
      <c r="E4" s="90"/>
      <c r="F4" s="90"/>
      <c r="G4" s="90"/>
      <c r="H4" s="90"/>
      <c r="I4" s="89"/>
    </row>
    <row r="5" spans="1:9" ht="11.25" customHeight="1">
      <c r="A5" s="93" t="s">
        <v>779</v>
      </c>
      <c r="B5" s="90">
        <f>mes</f>
        <v>0</v>
      </c>
      <c r="C5" s="90"/>
      <c r="D5" s="90"/>
      <c r="E5" s="89"/>
      <c r="F5" s="89"/>
      <c r="G5" s="89"/>
      <c r="H5" s="93" t="s">
        <v>0</v>
      </c>
      <c r="I5" s="90">
        <f>anno</f>
        <v>2023</v>
      </c>
    </row>
    <row r="6" spans="1:9" ht="13.5" customHeight="1" thickBot="1">
      <c r="A6" s="88"/>
      <c r="B6" s="88"/>
      <c r="C6" s="88"/>
      <c r="D6" s="88"/>
      <c r="E6" s="88"/>
      <c r="F6" s="88"/>
      <c r="G6" s="88"/>
      <c r="H6" s="88"/>
      <c r="I6" s="88"/>
    </row>
    <row r="7" spans="1:9" ht="18" customHeight="1" thickBot="1">
      <c r="A7" s="981" t="s">
        <v>7</v>
      </c>
      <c r="B7" s="982"/>
      <c r="C7" s="982"/>
      <c r="D7" s="982"/>
      <c r="E7" s="982"/>
      <c r="F7" s="982"/>
      <c r="G7" s="1038"/>
      <c r="H7" s="364" t="s">
        <v>521</v>
      </c>
      <c r="I7" s="510" t="s">
        <v>1</v>
      </c>
    </row>
    <row r="8" spans="1:9" s="227" customFormat="1" ht="19.5" customHeight="1">
      <c r="A8" s="1543" t="s">
        <v>2166</v>
      </c>
      <c r="B8" s="1537" t="s">
        <v>2169</v>
      </c>
      <c r="C8" s="1538"/>
      <c r="D8" s="1539"/>
      <c r="E8" s="453" t="s">
        <v>2170</v>
      </c>
      <c r="F8" s="315"/>
      <c r="G8" s="315"/>
      <c r="H8" s="413" t="s">
        <v>2171</v>
      </c>
      <c r="I8" s="66"/>
    </row>
    <row r="9" spans="1:9" s="227" customFormat="1" ht="18" customHeight="1" thickBot="1">
      <c r="A9" s="1544"/>
      <c r="B9" s="1540"/>
      <c r="C9" s="1541"/>
      <c r="D9" s="1542"/>
      <c r="E9" s="511" t="s">
        <v>2168</v>
      </c>
      <c r="F9" s="161"/>
      <c r="G9" s="161"/>
      <c r="H9" s="412" t="s">
        <v>2172</v>
      </c>
      <c r="I9" s="67"/>
    </row>
    <row r="10" spans="1:9" s="227" customFormat="1" ht="11.25" customHeight="1">
      <c r="A10" s="88"/>
      <c r="B10" s="88"/>
      <c r="C10" s="88"/>
      <c r="D10" s="88"/>
      <c r="E10" s="88"/>
      <c r="F10" s="88"/>
      <c r="G10" s="88"/>
      <c r="H10" s="88"/>
      <c r="I10" s="88"/>
    </row>
    <row r="11" spans="1:9" s="227" customFormat="1" ht="11.25" customHeight="1">
      <c r="A11" s="88"/>
      <c r="B11" s="88"/>
      <c r="C11" s="88"/>
      <c r="D11" s="88"/>
      <c r="E11" s="88"/>
      <c r="F11" s="88"/>
      <c r="G11" s="88"/>
      <c r="H11" s="88"/>
      <c r="I11" s="88"/>
    </row>
    <row r="12" spans="1:9" s="227" customFormat="1" ht="11.25" customHeight="1">
      <c r="A12" s="88"/>
      <c r="B12" s="88"/>
      <c r="C12" s="88"/>
      <c r="D12" s="88"/>
      <c r="E12" s="88"/>
      <c r="F12" s="88"/>
      <c r="G12" s="88"/>
      <c r="H12" s="88"/>
      <c r="I12" s="88"/>
    </row>
    <row r="13" spans="1:9" s="227" customFormat="1" ht="11.25" customHeight="1">
      <c r="A13" s="88"/>
      <c r="B13" s="88"/>
      <c r="C13" s="88"/>
      <c r="D13" s="88"/>
      <c r="E13" s="88"/>
      <c r="F13" s="88"/>
      <c r="G13" s="88"/>
      <c r="H13" s="88"/>
      <c r="I13" s="88"/>
    </row>
    <row r="14" spans="1:9" s="227" customFormat="1" ht="11.25" customHeight="1">
      <c r="A14" s="88"/>
      <c r="B14" s="88"/>
      <c r="C14" s="88"/>
      <c r="D14" s="88"/>
      <c r="E14" s="88"/>
      <c r="F14" s="88"/>
      <c r="G14" s="88"/>
      <c r="H14" s="88"/>
      <c r="I14" s="88"/>
    </row>
    <row r="15" spans="1:9" s="227" customFormat="1" ht="11.25" customHeight="1">
      <c r="A15" s="88"/>
      <c r="B15" s="88"/>
      <c r="C15" s="88"/>
      <c r="D15" s="88"/>
      <c r="E15" s="88"/>
      <c r="F15" s="88"/>
      <c r="G15" s="88"/>
      <c r="H15" s="88"/>
      <c r="I15" s="88"/>
    </row>
    <row r="16" spans="1:9" s="227" customFormat="1" ht="11.25" customHeight="1">
      <c r="A16" s="88"/>
      <c r="B16" s="88"/>
      <c r="C16" s="88"/>
      <c r="D16" s="88"/>
      <c r="E16" s="88"/>
      <c r="F16" s="88"/>
      <c r="G16" s="88"/>
      <c r="H16" s="88"/>
      <c r="I16" s="88"/>
    </row>
    <row r="17" spans="1:9" s="227" customFormat="1" ht="11.25" customHeight="1">
      <c r="A17" s="88"/>
      <c r="B17" s="88"/>
      <c r="C17" s="88"/>
      <c r="D17" s="88"/>
      <c r="E17" s="88"/>
      <c r="F17" s="88"/>
      <c r="G17" s="88"/>
      <c r="H17" s="88"/>
      <c r="I17" s="88"/>
    </row>
    <row r="18" spans="1:9" s="227" customFormat="1" ht="11.25" customHeight="1">
      <c r="A18" s="88"/>
      <c r="B18" s="88"/>
      <c r="C18" s="88"/>
      <c r="D18" s="88"/>
      <c r="E18" s="88"/>
      <c r="F18" s="88"/>
      <c r="G18" s="88"/>
      <c r="H18" s="88"/>
      <c r="I18" s="88"/>
    </row>
    <row r="19" spans="1:9" s="227" customFormat="1" ht="11.25" customHeight="1">
      <c r="A19" s="88"/>
      <c r="B19" s="88"/>
      <c r="C19" s="88"/>
      <c r="D19" s="88"/>
      <c r="E19" s="88"/>
      <c r="F19" s="88"/>
      <c r="G19" s="88"/>
      <c r="H19" s="88"/>
      <c r="I19" s="88"/>
    </row>
    <row r="20" spans="1:9" s="227" customFormat="1" ht="11.25" customHeight="1">
      <c r="A20" s="88"/>
      <c r="B20" s="88"/>
      <c r="C20" s="88"/>
      <c r="D20" s="88"/>
      <c r="E20" s="88"/>
      <c r="F20" s="88"/>
      <c r="G20" s="88"/>
      <c r="H20" s="88"/>
      <c r="I20" s="88"/>
    </row>
    <row r="21" spans="1:9" s="227" customFormat="1" ht="11.25" customHeight="1">
      <c r="A21" s="88"/>
      <c r="B21" s="88"/>
      <c r="C21" s="88"/>
      <c r="D21" s="88"/>
      <c r="E21" s="88"/>
      <c r="F21" s="88"/>
      <c r="G21" s="88"/>
      <c r="H21" s="88"/>
      <c r="I21" s="88"/>
    </row>
    <row r="22" spans="1:9" s="227" customFormat="1" ht="11.25" customHeight="1">
      <c r="A22" s="88"/>
      <c r="B22" s="88"/>
      <c r="C22" s="88"/>
      <c r="D22" s="88"/>
      <c r="E22" s="88"/>
      <c r="F22" s="88"/>
      <c r="G22" s="88"/>
      <c r="H22" s="88"/>
      <c r="I22" s="88"/>
    </row>
    <row r="23" spans="1:9" s="227" customFormat="1" ht="11.25" customHeight="1">
      <c r="A23" s="88"/>
      <c r="B23" s="88"/>
      <c r="C23" s="88"/>
      <c r="D23" s="88"/>
      <c r="E23" s="88"/>
      <c r="F23" s="88"/>
      <c r="G23" s="88"/>
      <c r="H23" s="88"/>
      <c r="I23" s="88"/>
    </row>
    <row r="24" spans="1:9" s="227" customFormat="1" ht="11.25" customHeight="1">
      <c r="A24" s="88"/>
      <c r="B24" s="88"/>
      <c r="C24" s="88"/>
      <c r="D24" s="88"/>
      <c r="E24" s="88"/>
      <c r="F24" s="88"/>
      <c r="G24" s="88"/>
      <c r="H24" s="88"/>
      <c r="I24" s="88"/>
    </row>
    <row r="25" spans="1:9" s="227" customFormat="1" ht="11.25" customHeight="1">
      <c r="A25" s="88"/>
      <c r="B25" s="88"/>
      <c r="C25" s="88"/>
      <c r="D25" s="88"/>
      <c r="E25" s="88"/>
      <c r="F25" s="88"/>
      <c r="G25" s="88"/>
      <c r="H25" s="88"/>
      <c r="I25" s="88"/>
    </row>
    <row r="26" spans="1:9" s="227" customFormat="1" ht="12.75">
      <c r="A26" s="88"/>
      <c r="B26" s="88"/>
      <c r="C26" s="88"/>
      <c r="D26" s="88"/>
      <c r="E26" s="88"/>
      <c r="F26" s="88"/>
      <c r="G26" s="88"/>
      <c r="H26" s="88"/>
      <c r="I26" s="88"/>
    </row>
    <row r="27" spans="1:9" s="227" customFormat="1" ht="11.25" customHeight="1">
      <c r="A27" s="88"/>
      <c r="B27" s="88"/>
      <c r="C27" s="88"/>
      <c r="D27" s="88"/>
      <c r="E27" s="88"/>
      <c r="F27" s="88"/>
      <c r="G27" s="88"/>
      <c r="H27" s="88"/>
      <c r="I27" s="88"/>
    </row>
    <row r="28" spans="1:9" s="227" customFormat="1" ht="11.25" customHeight="1">
      <c r="A28" s="88"/>
      <c r="B28" s="88"/>
      <c r="C28" s="88"/>
      <c r="D28" s="88"/>
      <c r="E28" s="88"/>
      <c r="F28" s="88"/>
      <c r="G28" s="88"/>
      <c r="H28" s="88"/>
      <c r="I28" s="88"/>
    </row>
    <row r="29" spans="1:9" s="227" customFormat="1" ht="11.25" customHeight="1">
      <c r="A29" s="88"/>
      <c r="B29" s="88"/>
      <c r="C29" s="88"/>
      <c r="D29" s="88"/>
      <c r="E29" s="88"/>
      <c r="F29" s="88"/>
      <c r="G29" s="88"/>
      <c r="H29" s="88"/>
      <c r="I29" s="88"/>
    </row>
    <row r="30" spans="1:9" s="227" customFormat="1" ht="11.25" customHeight="1">
      <c r="A30" s="88"/>
      <c r="B30" s="88"/>
      <c r="C30" s="88"/>
      <c r="D30" s="88"/>
      <c r="E30" s="88"/>
      <c r="F30" s="88"/>
      <c r="G30" s="88"/>
      <c r="H30" s="88"/>
      <c r="I30" s="88"/>
    </row>
    <row r="31" spans="1:9" s="227" customFormat="1" ht="11.25" customHeight="1">
      <c r="A31" s="88"/>
      <c r="B31" s="88"/>
      <c r="C31" s="88"/>
      <c r="D31" s="88"/>
      <c r="E31" s="88"/>
      <c r="F31" s="88"/>
      <c r="G31" s="88"/>
      <c r="H31" s="88"/>
      <c r="I31" s="88"/>
    </row>
    <row r="32" spans="1:9" s="227" customFormat="1" ht="11.25" customHeight="1">
      <c r="A32" s="88"/>
      <c r="B32" s="88"/>
      <c r="C32" s="88"/>
      <c r="D32" s="88"/>
      <c r="E32" s="88"/>
      <c r="F32" s="88"/>
      <c r="G32" s="88"/>
      <c r="H32" s="88"/>
      <c r="I32" s="88"/>
    </row>
    <row r="33" spans="1:9" s="227" customFormat="1" ht="11.25" customHeight="1">
      <c r="A33" s="88"/>
      <c r="B33" s="88"/>
      <c r="C33" s="88"/>
      <c r="D33" s="88"/>
      <c r="E33" s="88"/>
      <c r="F33" s="88"/>
      <c r="G33" s="88"/>
      <c r="H33" s="88"/>
      <c r="I33" s="88"/>
    </row>
    <row r="34" spans="1:9" ht="11.25" customHeight="1">
      <c r="A34" s="88"/>
      <c r="B34" s="88"/>
      <c r="C34" s="88"/>
      <c r="D34" s="88"/>
      <c r="E34" s="88"/>
      <c r="F34" s="88"/>
      <c r="G34" s="88"/>
      <c r="H34" s="88"/>
      <c r="I34" s="88"/>
    </row>
    <row r="35" spans="1:9" ht="11.25" customHeight="1">
      <c r="A35" s="88"/>
      <c r="B35" s="88"/>
      <c r="C35" s="88"/>
      <c r="D35" s="88"/>
      <c r="E35" s="88"/>
      <c r="F35" s="88"/>
      <c r="G35" s="88"/>
      <c r="H35" s="88"/>
      <c r="I35" s="88"/>
    </row>
    <row r="36" spans="1:9" ht="11.25" customHeight="1">
      <c r="A36" s="88"/>
      <c r="B36" s="88"/>
      <c r="C36" s="88"/>
      <c r="D36" s="88"/>
      <c r="E36" s="88"/>
      <c r="F36" s="88"/>
      <c r="G36" s="88"/>
      <c r="H36" s="88"/>
      <c r="I36" s="88"/>
    </row>
    <row r="37" spans="1:9" ht="11.25" customHeight="1">
      <c r="A37" s="88"/>
      <c r="B37" s="88"/>
      <c r="C37" s="88"/>
      <c r="D37" s="88"/>
      <c r="E37" s="88"/>
      <c r="F37" s="88"/>
      <c r="G37" s="88"/>
      <c r="H37" s="88"/>
      <c r="I37" s="88"/>
    </row>
    <row r="38" spans="1:9" ht="11.25" customHeight="1">
      <c r="A38" s="88"/>
      <c r="B38" s="88"/>
      <c r="C38" s="88"/>
      <c r="D38" s="88"/>
      <c r="E38" s="88"/>
      <c r="F38" s="88"/>
      <c r="G38" s="88"/>
      <c r="H38" s="88"/>
      <c r="I38" s="88"/>
    </row>
    <row r="39" spans="1:9" ht="11.25" customHeight="1">
      <c r="A39" s="88"/>
      <c r="B39" s="88"/>
      <c r="C39" s="88"/>
      <c r="D39" s="88"/>
      <c r="E39" s="88"/>
      <c r="F39" s="88"/>
      <c r="G39" s="88"/>
      <c r="H39" s="88"/>
      <c r="I39" s="88"/>
    </row>
    <row r="40" spans="1:9" ht="11.25" customHeight="1">
      <c r="A40" s="88"/>
      <c r="B40" s="88"/>
      <c r="C40" s="88"/>
      <c r="D40" s="88"/>
      <c r="E40" s="88"/>
      <c r="F40" s="88"/>
      <c r="G40" s="88"/>
      <c r="H40" s="88"/>
      <c r="I40" s="88"/>
    </row>
    <row r="41" spans="1:9" ht="11.25" customHeight="1">
      <c r="A41" s="88"/>
      <c r="B41" s="88"/>
      <c r="C41" s="88"/>
      <c r="D41" s="88"/>
      <c r="E41" s="88"/>
      <c r="F41" s="88"/>
      <c r="G41" s="88"/>
      <c r="H41" s="88"/>
      <c r="I41" s="88"/>
    </row>
    <row r="42" spans="1:9" ht="11.25" customHeight="1">
      <c r="A42" s="88"/>
      <c r="B42" s="88"/>
      <c r="C42" s="88"/>
      <c r="D42" s="88"/>
      <c r="E42" s="88"/>
      <c r="F42" s="88"/>
      <c r="G42" s="88"/>
      <c r="H42" s="88"/>
      <c r="I42" s="88"/>
    </row>
    <row r="43" spans="1:9" ht="11.25" customHeight="1">
      <c r="A43" s="88"/>
      <c r="B43" s="88"/>
      <c r="C43" s="88"/>
      <c r="D43" s="88"/>
      <c r="E43" s="88"/>
      <c r="F43" s="88"/>
      <c r="G43" s="88"/>
      <c r="H43" s="88"/>
      <c r="I43" s="88"/>
    </row>
    <row r="44" spans="1:9" ht="11.25" customHeight="1">
      <c r="A44" s="88"/>
      <c r="B44" s="88"/>
      <c r="C44" s="88"/>
      <c r="D44" s="88"/>
      <c r="E44" s="88"/>
      <c r="F44" s="88"/>
      <c r="G44" s="88"/>
      <c r="H44" s="88"/>
      <c r="I44" s="88"/>
    </row>
    <row r="45" spans="1:9" ht="13.5" customHeight="1">
      <c r="A45" s="88"/>
      <c r="B45" s="88"/>
      <c r="C45" s="88"/>
      <c r="D45" s="88"/>
      <c r="E45" s="88"/>
      <c r="F45" s="88"/>
      <c r="G45" s="88"/>
      <c r="H45" s="88"/>
      <c r="I45" s="88"/>
    </row>
    <row r="46" spans="1:9" ht="12.75" customHeight="1">
      <c r="A46" s="88"/>
      <c r="B46" s="88"/>
      <c r="C46" s="88"/>
      <c r="D46" s="88"/>
      <c r="E46" s="88"/>
      <c r="F46" s="88"/>
      <c r="G46" s="88"/>
      <c r="H46" s="88"/>
      <c r="I46" s="88"/>
    </row>
    <row r="47" spans="1:9" ht="12.75">
      <c r="A47" s="88"/>
      <c r="B47" s="88"/>
      <c r="C47" s="88"/>
      <c r="D47" s="88"/>
      <c r="E47" s="88"/>
      <c r="F47" s="88"/>
      <c r="G47" s="88"/>
      <c r="H47" s="88"/>
      <c r="I47" s="88"/>
    </row>
    <row r="48" spans="1:9" ht="12.75">
      <c r="A48" s="88"/>
      <c r="B48" s="88"/>
      <c r="C48" s="88"/>
      <c r="D48" s="88"/>
      <c r="E48" s="88"/>
      <c r="F48" s="88"/>
      <c r="G48" s="88"/>
      <c r="H48" s="88"/>
      <c r="I48" s="88"/>
    </row>
    <row r="49" spans="1:9" ht="12.75">
      <c r="A49" s="88"/>
      <c r="B49" s="88"/>
      <c r="C49" s="88"/>
      <c r="D49" s="88"/>
      <c r="E49" s="88"/>
      <c r="F49" s="88"/>
      <c r="G49" s="88"/>
      <c r="H49" s="88"/>
      <c r="I49" s="88"/>
    </row>
    <row r="50" spans="1:9" ht="12.75">
      <c r="A50" s="88"/>
      <c r="B50" s="88"/>
      <c r="C50" s="88"/>
      <c r="D50" s="88"/>
      <c r="E50" s="88"/>
      <c r="F50" s="88"/>
      <c r="G50" s="88"/>
      <c r="H50" s="88"/>
      <c r="I50" s="88"/>
    </row>
    <row r="51" spans="1:9" ht="12.75">
      <c r="A51" s="88"/>
      <c r="B51" s="88"/>
      <c r="C51" s="88"/>
      <c r="D51" s="88"/>
      <c r="E51" s="88"/>
      <c r="F51" s="88"/>
      <c r="G51" s="88"/>
      <c r="H51" s="88"/>
      <c r="I51" s="88"/>
    </row>
    <row r="52" spans="1:9" ht="12.75">
      <c r="A52" s="88"/>
      <c r="B52" s="88"/>
      <c r="C52" s="88"/>
      <c r="D52" s="88"/>
      <c r="E52" s="88"/>
      <c r="F52" s="88"/>
      <c r="G52" s="88"/>
      <c r="H52" s="88"/>
      <c r="I52" s="88"/>
    </row>
    <row r="53" spans="1:9" ht="12.75">
      <c r="A53" s="88"/>
      <c r="B53" s="88"/>
      <c r="C53" s="88"/>
      <c r="D53" s="88"/>
      <c r="E53" s="88"/>
      <c r="F53" s="88"/>
      <c r="G53" s="88"/>
      <c r="H53" s="88"/>
      <c r="I53" s="88"/>
    </row>
    <row r="54" spans="1:9" ht="12.75">
      <c r="A54" s="88"/>
      <c r="B54" s="88"/>
      <c r="C54" s="88"/>
      <c r="D54" s="88"/>
      <c r="E54" s="88"/>
      <c r="F54" s="88"/>
      <c r="G54" s="88"/>
      <c r="H54" s="88"/>
      <c r="I54" s="88"/>
    </row>
    <row r="55" spans="1:9" ht="12.75">
      <c r="A55" s="88"/>
      <c r="B55" s="88"/>
      <c r="C55" s="88"/>
      <c r="D55" s="88"/>
      <c r="E55" s="88"/>
      <c r="F55" s="88"/>
      <c r="G55" s="88"/>
      <c r="H55" s="88"/>
      <c r="I55" s="88"/>
    </row>
    <row r="56" spans="1:9" ht="12.75">
      <c r="A56" s="88"/>
      <c r="B56" s="88"/>
      <c r="C56" s="88"/>
      <c r="D56" s="88"/>
      <c r="E56" s="88"/>
      <c r="F56" s="88"/>
      <c r="G56" s="88"/>
      <c r="H56" s="88"/>
      <c r="I56" s="88"/>
    </row>
    <row r="57" spans="1:9" ht="12.75">
      <c r="A57" s="88"/>
      <c r="B57" s="88"/>
      <c r="C57" s="88"/>
      <c r="D57" s="88"/>
      <c r="E57" s="88"/>
      <c r="F57" s="88"/>
      <c r="G57" s="88"/>
      <c r="H57" s="88"/>
      <c r="I57" s="88"/>
    </row>
    <row r="58" spans="1:9" ht="12.75">
      <c r="A58" s="88"/>
      <c r="B58" s="88"/>
      <c r="C58" s="88"/>
      <c r="D58" s="88"/>
      <c r="E58" s="88"/>
      <c r="F58" s="88"/>
      <c r="G58" s="88"/>
      <c r="H58" s="88"/>
      <c r="I58" s="88"/>
    </row>
    <row r="59" spans="1:9" ht="12.75">
      <c r="A59" s="88"/>
      <c r="B59" s="88"/>
      <c r="C59" s="88"/>
      <c r="D59" s="88"/>
      <c r="E59" s="88"/>
      <c r="F59" s="88"/>
      <c r="G59" s="88"/>
      <c r="H59" s="88"/>
      <c r="I59" s="88"/>
    </row>
    <row r="60" spans="1:9" ht="12.75">
      <c r="A60" s="88"/>
      <c r="B60" s="88"/>
      <c r="C60" s="88"/>
      <c r="D60" s="88"/>
      <c r="E60" s="88"/>
      <c r="F60" s="88"/>
      <c r="G60" s="88"/>
      <c r="H60" s="88"/>
      <c r="I60" s="88"/>
    </row>
    <row r="61" spans="1:9" ht="12.75">
      <c r="A61" s="88"/>
      <c r="B61" s="88"/>
      <c r="C61" s="88"/>
      <c r="D61" s="88"/>
      <c r="E61" s="88"/>
      <c r="F61" s="88"/>
      <c r="G61" s="88"/>
      <c r="H61" s="88"/>
      <c r="I61" s="88"/>
    </row>
    <row r="62" spans="1:9" ht="12.75">
      <c r="A62" s="88"/>
      <c r="B62" s="88"/>
      <c r="C62" s="88"/>
      <c r="D62" s="88"/>
      <c r="E62" s="88"/>
      <c r="F62" s="88"/>
      <c r="G62" s="88"/>
      <c r="H62" s="88"/>
      <c r="I62" s="88"/>
    </row>
    <row r="63" spans="1:9" ht="12.75">
      <c r="A63" s="88"/>
      <c r="B63" s="88"/>
      <c r="C63" s="88"/>
      <c r="D63" s="88"/>
      <c r="E63" s="88"/>
      <c r="F63" s="88"/>
      <c r="G63" s="88"/>
      <c r="H63" s="88"/>
      <c r="I63" s="88"/>
    </row>
    <row r="64" spans="1:9" ht="12.75">
      <c r="A64" s="88"/>
      <c r="B64" s="88"/>
      <c r="C64" s="88"/>
      <c r="D64" s="88"/>
      <c r="E64" s="88"/>
      <c r="F64" s="88"/>
      <c r="G64" s="88"/>
      <c r="H64" s="88"/>
      <c r="I64" s="88"/>
    </row>
    <row r="65" spans="1:9" ht="12.75">
      <c r="A65" s="88"/>
      <c r="B65" s="88"/>
      <c r="C65" s="88"/>
      <c r="D65" s="88"/>
      <c r="E65" s="88"/>
      <c r="F65" s="88"/>
      <c r="G65" s="88"/>
      <c r="H65" s="88"/>
      <c r="I65" s="88"/>
    </row>
    <row r="66" spans="1:9" ht="12.75">
      <c r="A66" s="88"/>
      <c r="B66" s="88"/>
      <c r="C66" s="88"/>
      <c r="D66" s="88"/>
      <c r="E66" s="88"/>
      <c r="F66" s="88"/>
      <c r="G66" s="88"/>
      <c r="H66" s="88"/>
      <c r="I66" s="88"/>
    </row>
    <row r="67" spans="1:9" ht="12.75">
      <c r="A67" s="88"/>
      <c r="B67" s="88"/>
      <c r="C67" s="88"/>
      <c r="D67" s="88"/>
      <c r="E67" s="88"/>
      <c r="F67" s="88"/>
      <c r="G67" s="88"/>
      <c r="H67" s="88"/>
      <c r="I67" s="88"/>
    </row>
    <row r="68" spans="1:9" ht="12.75" customHeight="1">
      <c r="A68" s="88"/>
      <c r="B68" s="88"/>
      <c r="C68" s="88"/>
      <c r="D68" s="88"/>
      <c r="E68" s="88"/>
      <c r="F68" s="88"/>
      <c r="G68" s="88"/>
      <c r="H68" s="88"/>
      <c r="I68" s="88"/>
    </row>
    <row r="69" spans="1:9" ht="12.75">
      <c r="A69" s="88"/>
      <c r="B69" s="88"/>
      <c r="C69" s="88"/>
      <c r="D69" s="88"/>
      <c r="E69" s="88"/>
      <c r="F69" s="88"/>
      <c r="G69" s="88"/>
      <c r="H69" s="88"/>
      <c r="I69" s="88"/>
    </row>
    <row r="70" spans="1:9" ht="12.75">
      <c r="A70" s="88"/>
      <c r="B70" s="88"/>
      <c r="C70" s="88"/>
      <c r="D70" s="88"/>
      <c r="E70" s="88"/>
      <c r="F70" s="88"/>
      <c r="G70" s="88"/>
      <c r="H70" s="88"/>
      <c r="I70" s="88"/>
    </row>
    <row r="71" spans="1:9" ht="12.75">
      <c r="A71" s="88"/>
      <c r="B71" s="88"/>
      <c r="C71" s="88"/>
      <c r="D71" s="88"/>
      <c r="E71" s="88"/>
      <c r="F71" s="88"/>
      <c r="G71" s="88"/>
      <c r="H71" s="88"/>
      <c r="I71" s="88"/>
    </row>
    <row r="72" spans="1:9" ht="12.75">
      <c r="A72" s="88"/>
      <c r="B72" s="88"/>
      <c r="C72" s="88"/>
      <c r="D72" s="88"/>
      <c r="E72" s="88"/>
      <c r="F72" s="88"/>
      <c r="G72" s="88"/>
      <c r="H72" s="88"/>
      <c r="I72" s="88"/>
    </row>
    <row r="73" spans="1:9" ht="12.75">
      <c r="A73" s="88"/>
      <c r="B73" s="88"/>
      <c r="C73" s="88"/>
      <c r="D73" s="88"/>
      <c r="E73" s="88"/>
      <c r="F73" s="88"/>
      <c r="G73" s="88"/>
      <c r="H73" s="88"/>
      <c r="I73" s="88"/>
    </row>
    <row r="74" spans="1:9" ht="12.75">
      <c r="A74" s="88"/>
      <c r="B74" s="88"/>
      <c r="C74" s="88"/>
      <c r="D74" s="88"/>
      <c r="E74" s="88"/>
      <c r="F74" s="88"/>
      <c r="G74" s="88"/>
      <c r="H74" s="88"/>
      <c r="I74" s="88"/>
    </row>
    <row r="75" spans="1:9" ht="12.75">
      <c r="A75" s="88"/>
      <c r="B75" s="88"/>
      <c r="C75" s="88"/>
      <c r="D75" s="88"/>
      <c r="E75" s="88"/>
      <c r="F75" s="88"/>
      <c r="G75" s="88"/>
      <c r="H75" s="88"/>
      <c r="I75" s="88"/>
    </row>
    <row r="76" spans="1:9" ht="12.75">
      <c r="A76" s="88"/>
      <c r="B76" s="88"/>
      <c r="C76" s="88"/>
      <c r="D76" s="88"/>
      <c r="E76" s="88"/>
      <c r="F76" s="88"/>
      <c r="G76" s="88"/>
      <c r="H76" s="88"/>
      <c r="I76" s="88"/>
    </row>
    <row r="77" spans="1:9" ht="12.75">
      <c r="A77" s="88"/>
      <c r="B77" s="88"/>
      <c r="C77" s="88"/>
      <c r="D77" s="88"/>
      <c r="E77" s="88"/>
      <c r="F77" s="88"/>
      <c r="G77" s="88"/>
      <c r="H77" s="88"/>
      <c r="I77" s="88"/>
    </row>
    <row r="78" spans="1:9" ht="12.75">
      <c r="A78" s="88"/>
      <c r="B78" s="88"/>
      <c r="C78" s="88"/>
      <c r="D78" s="88"/>
      <c r="E78" s="88"/>
      <c r="F78" s="88"/>
      <c r="G78" s="88"/>
      <c r="H78" s="88"/>
      <c r="I78" s="88"/>
    </row>
    <row r="79" spans="1:9" ht="12.75">
      <c r="A79" s="88"/>
      <c r="B79" s="88"/>
      <c r="C79" s="88"/>
      <c r="D79" s="88"/>
      <c r="E79" s="88"/>
      <c r="F79" s="88"/>
      <c r="G79" s="88"/>
      <c r="H79" s="88"/>
      <c r="I79" s="88"/>
    </row>
    <row r="80" spans="1:9" ht="12.75">
      <c r="A80" s="88"/>
      <c r="B80" s="88"/>
      <c r="C80" s="88"/>
      <c r="D80" s="88"/>
      <c r="E80" s="88"/>
      <c r="F80" s="88"/>
      <c r="G80" s="88"/>
      <c r="H80" s="88"/>
      <c r="I80" s="88"/>
    </row>
    <row r="81" spans="1:9" ht="12.75">
      <c r="A81" s="88"/>
      <c r="B81" s="88"/>
      <c r="C81" s="88"/>
      <c r="D81" s="88"/>
      <c r="E81" s="88"/>
      <c r="F81" s="88"/>
      <c r="G81" s="88"/>
      <c r="H81" s="88"/>
      <c r="I81" s="88"/>
    </row>
    <row r="82" spans="1:9" ht="12.75">
      <c r="A82" s="88"/>
      <c r="B82" s="88"/>
      <c r="C82" s="88"/>
      <c r="D82" s="88"/>
      <c r="E82" s="88"/>
      <c r="F82" s="88"/>
      <c r="G82" s="88"/>
      <c r="H82" s="88"/>
      <c r="I82" s="88"/>
    </row>
    <row r="83" spans="1:9" ht="12.75">
      <c r="A83" s="88"/>
      <c r="B83" s="88"/>
      <c r="C83" s="88"/>
      <c r="D83" s="88"/>
      <c r="E83" s="88"/>
      <c r="F83" s="88"/>
      <c r="G83" s="88"/>
      <c r="H83" s="88"/>
      <c r="I83" s="88"/>
    </row>
    <row r="84" spans="1:9" ht="13.5" customHeight="1">
      <c r="A84" s="88"/>
      <c r="B84" s="88"/>
      <c r="C84" s="88"/>
      <c r="D84" s="88"/>
      <c r="E84" s="88"/>
      <c r="F84" s="88"/>
      <c r="G84" s="88"/>
      <c r="H84" s="88"/>
      <c r="I84" s="88"/>
    </row>
    <row r="85" spans="1:9" ht="12.75">
      <c r="A85" s="88"/>
      <c r="B85" s="88"/>
      <c r="C85" s="88"/>
      <c r="D85" s="88"/>
      <c r="E85" s="88"/>
      <c r="F85" s="88"/>
      <c r="G85" s="88"/>
      <c r="H85" s="88"/>
      <c r="I85" s="88"/>
    </row>
    <row r="86" spans="1:9" ht="12.75">
      <c r="A86" s="88"/>
      <c r="B86" s="88"/>
      <c r="C86" s="88"/>
      <c r="D86" s="88"/>
      <c r="E86" s="88"/>
      <c r="F86" s="88"/>
      <c r="G86" s="88"/>
      <c r="H86" s="88"/>
      <c r="I86" s="88"/>
    </row>
    <row r="87" spans="1:9" ht="12.75">
      <c r="A87" s="88"/>
      <c r="B87" s="88"/>
      <c r="C87" s="88"/>
      <c r="D87" s="88"/>
      <c r="E87" s="88"/>
      <c r="F87" s="88"/>
      <c r="G87" s="88"/>
      <c r="H87" s="88"/>
      <c r="I87" s="88"/>
    </row>
    <row r="88" spans="1:9" ht="12.75">
      <c r="A88" s="88"/>
      <c r="B88" s="88"/>
      <c r="C88" s="88"/>
      <c r="D88" s="88"/>
      <c r="E88" s="88"/>
      <c r="F88" s="88"/>
      <c r="G88" s="88"/>
      <c r="H88" s="88"/>
      <c r="I88" s="88"/>
    </row>
    <row r="89" spans="1:9" ht="12.75">
      <c r="A89" s="88"/>
      <c r="B89" s="88"/>
      <c r="C89" s="88"/>
      <c r="D89" s="88"/>
      <c r="E89" s="88"/>
      <c r="F89" s="88"/>
      <c r="G89" s="88"/>
      <c r="H89" s="88"/>
      <c r="I89" s="88"/>
    </row>
    <row r="90" spans="1:9" ht="12.75">
      <c r="A90" s="88"/>
      <c r="B90" s="88"/>
      <c r="C90" s="88"/>
      <c r="D90" s="88"/>
      <c r="E90" s="88"/>
      <c r="F90" s="88"/>
      <c r="G90" s="88"/>
      <c r="H90" s="88"/>
      <c r="I90" s="88"/>
    </row>
    <row r="91" spans="1:9" ht="12.75">
      <c r="A91" s="88"/>
      <c r="B91" s="88"/>
      <c r="C91" s="88"/>
      <c r="D91" s="88"/>
      <c r="E91" s="88"/>
      <c r="F91" s="88"/>
      <c r="G91" s="88"/>
      <c r="H91" s="88"/>
      <c r="I91" s="88"/>
    </row>
    <row r="92" spans="1:9" ht="12.75">
      <c r="A92" s="88"/>
      <c r="B92" s="88"/>
      <c r="C92" s="88"/>
      <c r="D92" s="88"/>
      <c r="E92" s="88"/>
      <c r="F92" s="88"/>
      <c r="G92" s="88"/>
      <c r="H92" s="88"/>
      <c r="I92" s="88"/>
    </row>
    <row r="93" spans="1:9" ht="12.75">
      <c r="A93" s="88"/>
      <c r="B93" s="88"/>
      <c r="C93" s="88"/>
      <c r="D93" s="88"/>
      <c r="E93" s="88"/>
      <c r="F93" s="88"/>
      <c r="G93" s="88"/>
      <c r="H93" s="88"/>
      <c r="I93" s="88"/>
    </row>
    <row r="94" spans="1:9" ht="12.75">
      <c r="A94" s="88"/>
      <c r="B94" s="88"/>
      <c r="C94" s="88"/>
      <c r="D94" s="88"/>
      <c r="E94" s="88"/>
      <c r="F94" s="88"/>
      <c r="G94" s="88"/>
      <c r="H94" s="88"/>
      <c r="I94" s="88"/>
    </row>
    <row r="95" spans="1:9" ht="12.75">
      <c r="A95" s="88"/>
      <c r="B95" s="88"/>
      <c r="C95" s="88"/>
      <c r="D95" s="88"/>
      <c r="E95" s="88"/>
      <c r="F95" s="88"/>
      <c r="G95" s="88"/>
      <c r="H95" s="88"/>
      <c r="I95" s="88"/>
    </row>
    <row r="96" spans="1:9" ht="12.75">
      <c r="A96" s="88"/>
      <c r="B96" s="88"/>
      <c r="C96" s="88"/>
      <c r="D96" s="88"/>
      <c r="E96" s="88"/>
      <c r="F96" s="88"/>
      <c r="G96" s="88"/>
      <c r="H96" s="88"/>
      <c r="I96" s="88"/>
    </row>
    <row r="97" spans="1:9" ht="12.75">
      <c r="A97" s="88"/>
      <c r="B97" s="88"/>
      <c r="C97" s="88"/>
      <c r="D97" s="88"/>
      <c r="E97" s="88"/>
      <c r="F97" s="88"/>
      <c r="G97" s="88"/>
      <c r="H97" s="88"/>
      <c r="I97" s="88"/>
    </row>
    <row r="98" spans="1:9" ht="12.75">
      <c r="A98" s="88"/>
      <c r="B98" s="88"/>
      <c r="C98" s="88"/>
      <c r="D98" s="88"/>
      <c r="E98" s="88"/>
      <c r="F98" s="88"/>
      <c r="G98" s="88"/>
      <c r="H98" s="88"/>
      <c r="I98" s="88"/>
    </row>
    <row r="99" spans="1:9" ht="12.75">
      <c r="A99" s="88"/>
      <c r="B99" s="88"/>
      <c r="C99" s="88"/>
      <c r="D99" s="88"/>
      <c r="E99" s="88"/>
      <c r="F99" s="88"/>
      <c r="G99" s="88"/>
      <c r="H99" s="88"/>
      <c r="I99" s="88"/>
    </row>
    <row r="100" spans="1:9" ht="12.75">
      <c r="A100" s="88"/>
      <c r="B100" s="88"/>
      <c r="C100" s="88"/>
      <c r="D100" s="88"/>
      <c r="E100" s="88"/>
      <c r="F100" s="88"/>
      <c r="G100" s="88"/>
      <c r="H100" s="88"/>
      <c r="I100" s="88"/>
    </row>
    <row r="101" spans="1:9" ht="12.75">
      <c r="A101" s="88"/>
      <c r="B101" s="88"/>
      <c r="C101" s="88"/>
      <c r="D101" s="88"/>
      <c r="E101" s="88"/>
      <c r="F101" s="88"/>
      <c r="G101" s="88"/>
      <c r="H101" s="88"/>
      <c r="I101" s="88"/>
    </row>
    <row r="102" spans="1:9" ht="12.75">
      <c r="A102" s="88"/>
      <c r="B102" s="88"/>
      <c r="C102" s="88"/>
      <c r="D102" s="88"/>
      <c r="E102" s="88"/>
      <c r="F102" s="88"/>
      <c r="G102" s="88"/>
      <c r="H102" s="88"/>
      <c r="I102" s="88"/>
    </row>
    <row r="103" spans="1:9" ht="12.75">
      <c r="A103" s="88"/>
      <c r="B103" s="88"/>
      <c r="C103" s="88"/>
      <c r="D103" s="88"/>
      <c r="E103" s="88"/>
      <c r="F103" s="88"/>
      <c r="G103" s="88"/>
      <c r="H103" s="88"/>
      <c r="I103" s="88"/>
    </row>
  </sheetData>
  <sheetProtection password="D63C" sheet="1"/>
  <mergeCells count="4">
    <mergeCell ref="B8:D9"/>
    <mergeCell ref="A1:G2"/>
    <mergeCell ref="A7:G7"/>
    <mergeCell ref="A8:A9"/>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3" tint="0.5999900102615356"/>
  </sheetPr>
  <dimension ref="A1:AD119"/>
  <sheetViews>
    <sheetView showGridLines="0" zoomScalePageLayoutView="0" workbookViewId="0" topLeftCell="A1">
      <selection activeCell="I8" sqref="I8"/>
    </sheetView>
  </sheetViews>
  <sheetFormatPr defaultColWidth="11.421875" defaultRowHeight="12.75"/>
  <cols>
    <col min="1" max="1" width="8.140625" style="194" customWidth="1"/>
    <col min="2" max="2" width="5.7109375" style="194" customWidth="1"/>
    <col min="3" max="3" width="8.140625" style="194" customWidth="1"/>
    <col min="4" max="4" width="12.00390625" style="194" customWidth="1"/>
    <col min="5" max="5" width="15.7109375" style="194" customWidth="1"/>
    <col min="6" max="7" width="18.7109375" style="194" customWidth="1"/>
    <col min="8" max="8" width="6.7109375" style="194" customWidth="1"/>
    <col min="9" max="9" width="12.8515625" style="194" customWidth="1"/>
    <col min="10" max="16384" width="11.421875" style="191" customWidth="1"/>
  </cols>
  <sheetData>
    <row r="1" spans="1:9" s="212" customFormat="1" ht="18" customHeight="1">
      <c r="A1" s="1545" t="s">
        <v>3016</v>
      </c>
      <c r="B1" s="1545"/>
      <c r="C1" s="1545"/>
      <c r="D1" s="1545"/>
      <c r="E1" s="1545"/>
      <c r="F1" s="1545"/>
      <c r="G1" s="1545"/>
      <c r="H1" s="700"/>
      <c r="I1" s="700"/>
    </row>
    <row r="2" spans="1:9" s="212" customFormat="1" ht="18" customHeight="1">
      <c r="A2" s="1545"/>
      <c r="B2" s="1545"/>
      <c r="C2" s="1545"/>
      <c r="D2" s="1545"/>
      <c r="E2" s="1545"/>
      <c r="F2" s="1545"/>
      <c r="G2" s="1545"/>
      <c r="H2" s="700"/>
      <c r="I2" s="700"/>
    </row>
    <row r="3" spans="1:9" s="212" customFormat="1" ht="12.75" customHeight="1">
      <c r="A3" s="197" t="s">
        <v>215</v>
      </c>
      <c r="B3" s="198" t="str">
        <f>clues</f>
        <v>CLUES200</v>
      </c>
      <c r="C3" s="198"/>
      <c r="D3" s="198"/>
      <c r="E3" s="198"/>
      <c r="F3" s="198"/>
      <c r="G3" s="197"/>
      <c r="H3" s="197"/>
      <c r="I3" s="716" t="s">
        <v>2725</v>
      </c>
    </row>
    <row r="4" spans="1:9" s="212" customFormat="1" ht="12.75">
      <c r="A4" s="197" t="s">
        <v>780</v>
      </c>
      <c r="B4" s="197"/>
      <c r="C4" s="197"/>
      <c r="D4" s="198" t="str">
        <f>unidad</f>
        <v>UNIDAD 200</v>
      </c>
      <c r="E4" s="198"/>
      <c r="F4" s="198"/>
      <c r="G4" s="198"/>
      <c r="H4" s="198"/>
      <c r="I4" s="198"/>
    </row>
    <row r="5" spans="1:9" s="212" customFormat="1" ht="11.25" customHeight="1">
      <c r="A5" s="207" t="s">
        <v>779</v>
      </c>
      <c r="B5" s="198">
        <f>mes</f>
        <v>0</v>
      </c>
      <c r="C5" s="198"/>
      <c r="D5" s="198"/>
      <c r="E5" s="197"/>
      <c r="F5" s="197"/>
      <c r="G5" s="197"/>
      <c r="H5" s="207" t="s">
        <v>0</v>
      </c>
      <c r="I5" s="714">
        <f>anno</f>
        <v>2023</v>
      </c>
    </row>
    <row r="6" spans="1:9" s="212" customFormat="1" ht="13.5" customHeight="1" thickBot="1">
      <c r="A6" s="191"/>
      <c r="B6" s="191"/>
      <c r="C6" s="191"/>
      <c r="D6" s="191"/>
      <c r="E6" s="191"/>
      <c r="F6" s="191"/>
      <c r="G6" s="191"/>
      <c r="H6" s="191"/>
      <c r="I6" s="191"/>
    </row>
    <row r="7" spans="1:9" s="212" customFormat="1" ht="18" customHeight="1" thickBot="1">
      <c r="A7" s="1546" t="s">
        <v>7</v>
      </c>
      <c r="B7" s="1547"/>
      <c r="C7" s="1547"/>
      <c r="D7" s="1547"/>
      <c r="E7" s="1547"/>
      <c r="F7" s="1547"/>
      <c r="G7" s="1548"/>
      <c r="H7" s="701" t="s">
        <v>521</v>
      </c>
      <c r="I7" s="702" t="s">
        <v>1</v>
      </c>
    </row>
    <row r="8" spans="1:30" s="222" customFormat="1" ht="18" customHeight="1" thickBot="1">
      <c r="A8" s="1549" t="s">
        <v>3017</v>
      </c>
      <c r="B8" s="1552" t="s">
        <v>3018</v>
      </c>
      <c r="C8" s="1553"/>
      <c r="D8" s="1553"/>
      <c r="E8" s="1553"/>
      <c r="F8" s="1553"/>
      <c r="G8" s="1553"/>
      <c r="H8" s="703" t="s">
        <v>3019</v>
      </c>
      <c r="I8" s="704"/>
      <c r="L8" s="705"/>
      <c r="M8" s="705"/>
      <c r="N8" s="705"/>
      <c r="O8" s="212"/>
      <c r="P8" s="212"/>
      <c r="Q8" s="212"/>
      <c r="R8" s="212"/>
      <c r="S8" s="212"/>
      <c r="T8" s="212"/>
      <c r="U8" s="212"/>
      <c r="V8" s="212"/>
      <c r="W8" s="212"/>
      <c r="X8" s="212"/>
      <c r="Y8" s="212"/>
      <c r="Z8" s="212"/>
      <c r="AA8" s="212"/>
      <c r="AB8" s="212"/>
      <c r="AC8" s="212"/>
      <c r="AD8" s="212"/>
    </row>
    <row r="9" spans="1:30" s="222" customFormat="1" ht="18" customHeight="1">
      <c r="A9" s="1550"/>
      <c r="B9" s="1554" t="s">
        <v>599</v>
      </c>
      <c r="C9" s="1555"/>
      <c r="D9" s="1555"/>
      <c r="E9" s="1560" t="s">
        <v>3020</v>
      </c>
      <c r="F9" s="1560"/>
      <c r="G9" s="1560"/>
      <c r="H9" s="703" t="s">
        <v>3021</v>
      </c>
      <c r="I9" s="706"/>
      <c r="L9" s="705"/>
      <c r="M9" s="705"/>
      <c r="N9" s="705"/>
      <c r="O9" s="212"/>
      <c r="P9" s="212"/>
      <c r="Q9" s="212"/>
      <c r="R9" s="212"/>
      <c r="S9" s="212"/>
      <c r="T9" s="212"/>
      <c r="U9" s="212"/>
      <c r="V9" s="212"/>
      <c r="W9" s="212"/>
      <c r="X9" s="212"/>
      <c r="Y9" s="212"/>
      <c r="Z9" s="212"/>
      <c r="AA9" s="212"/>
      <c r="AB9" s="212"/>
      <c r="AC9" s="212"/>
      <c r="AD9" s="212"/>
    </row>
    <row r="10" spans="1:30" s="222" customFormat="1" ht="18" customHeight="1">
      <c r="A10" s="1550"/>
      <c r="B10" s="1556"/>
      <c r="C10" s="1557"/>
      <c r="D10" s="1557"/>
      <c r="E10" s="1561" t="s">
        <v>3022</v>
      </c>
      <c r="F10" s="1561"/>
      <c r="G10" s="1561"/>
      <c r="H10" s="665" t="s">
        <v>3023</v>
      </c>
      <c r="I10" s="707"/>
      <c r="O10" s="212"/>
      <c r="P10" s="212"/>
      <c r="Q10" s="212"/>
      <c r="R10" s="212"/>
      <c r="S10" s="212"/>
      <c r="T10" s="212"/>
      <c r="U10" s="212"/>
      <c r="V10" s="212"/>
      <c r="W10" s="212"/>
      <c r="X10" s="212"/>
      <c r="Y10" s="212"/>
      <c r="Z10" s="212"/>
      <c r="AA10" s="212"/>
      <c r="AB10" s="212"/>
      <c r="AC10" s="212"/>
      <c r="AD10" s="212"/>
    </row>
    <row r="11" spans="1:30" s="222" customFormat="1" ht="18" customHeight="1">
      <c r="A11" s="1550"/>
      <c r="B11" s="1556"/>
      <c r="C11" s="1557"/>
      <c r="D11" s="1557"/>
      <c r="E11" s="1561" t="s">
        <v>3024</v>
      </c>
      <c r="F11" s="1561"/>
      <c r="G11" s="1561"/>
      <c r="H11" s="665" t="s">
        <v>3025</v>
      </c>
      <c r="I11" s="707"/>
      <c r="O11" s="212"/>
      <c r="P11" s="212"/>
      <c r="Q11" s="212"/>
      <c r="R11" s="212"/>
      <c r="S11" s="212"/>
      <c r="T11" s="212"/>
      <c r="U11" s="212"/>
      <c r="V11" s="212"/>
      <c r="W11" s="212"/>
      <c r="X11" s="212"/>
      <c r="Y11" s="212"/>
      <c r="Z11" s="212"/>
      <c r="AA11" s="212"/>
      <c r="AB11" s="212"/>
      <c r="AC11" s="212"/>
      <c r="AD11" s="212"/>
    </row>
    <row r="12" spans="1:30" s="222" customFormat="1" ht="18" customHeight="1" thickBot="1">
      <c r="A12" s="1550"/>
      <c r="B12" s="1558"/>
      <c r="C12" s="1559"/>
      <c r="D12" s="1559"/>
      <c r="E12" s="1562" t="s">
        <v>3026</v>
      </c>
      <c r="F12" s="1562"/>
      <c r="G12" s="1562"/>
      <c r="H12" s="708" t="s">
        <v>3027</v>
      </c>
      <c r="I12" s="709"/>
      <c r="O12" s="212"/>
      <c r="P12" s="212"/>
      <c r="Q12" s="212"/>
      <c r="R12" s="212"/>
      <c r="S12" s="212"/>
      <c r="T12" s="212"/>
      <c r="U12" s="212"/>
      <c r="V12" s="212"/>
      <c r="W12" s="212"/>
      <c r="X12" s="212"/>
      <c r="Y12" s="212"/>
      <c r="Z12" s="212"/>
      <c r="AA12" s="212"/>
      <c r="AB12" s="212"/>
      <c r="AC12" s="212"/>
      <c r="AD12" s="212"/>
    </row>
    <row r="13" spans="1:30" s="222" customFormat="1" ht="18" customHeight="1">
      <c r="A13" s="1550"/>
      <c r="B13" s="1563" t="s">
        <v>3028</v>
      </c>
      <c r="C13" s="1564"/>
      <c r="D13" s="1564"/>
      <c r="E13" s="1567" t="s">
        <v>3029</v>
      </c>
      <c r="F13" s="1567"/>
      <c r="G13" s="1567"/>
      <c r="H13" s="710" t="s">
        <v>3030</v>
      </c>
      <c r="I13" s="706"/>
      <c r="O13" s="212"/>
      <c r="P13" s="212"/>
      <c r="Q13" s="212"/>
      <c r="R13" s="212"/>
      <c r="S13" s="212"/>
      <c r="T13" s="212"/>
      <c r="U13" s="212"/>
      <c r="V13" s="212"/>
      <c r="W13" s="212"/>
      <c r="X13" s="212"/>
      <c r="Y13" s="212"/>
      <c r="Z13" s="212"/>
      <c r="AA13" s="212"/>
      <c r="AB13" s="212"/>
      <c r="AC13" s="212"/>
      <c r="AD13" s="212"/>
    </row>
    <row r="14" spans="1:30" s="222" customFormat="1" ht="18" customHeight="1">
      <c r="A14" s="1550"/>
      <c r="B14" s="1556"/>
      <c r="C14" s="1557"/>
      <c r="D14" s="1557"/>
      <c r="E14" s="1561" t="s">
        <v>3031</v>
      </c>
      <c r="F14" s="1561"/>
      <c r="G14" s="1561"/>
      <c r="H14" s="665" t="s">
        <v>3032</v>
      </c>
      <c r="I14" s="707"/>
      <c r="O14" s="212"/>
      <c r="P14" s="212"/>
      <c r="Q14" s="212"/>
      <c r="R14" s="212"/>
      <c r="S14" s="212"/>
      <c r="T14" s="212"/>
      <c r="U14" s="212"/>
      <c r="V14" s="212"/>
      <c r="W14" s="212"/>
      <c r="X14" s="212"/>
      <c r="Y14" s="212"/>
      <c r="Z14" s="212"/>
      <c r="AA14" s="212"/>
      <c r="AB14" s="212"/>
      <c r="AC14" s="212"/>
      <c r="AD14" s="212"/>
    </row>
    <row r="15" spans="1:30" s="222" customFormat="1" ht="18" customHeight="1">
      <c r="A15" s="1550"/>
      <c r="B15" s="1556"/>
      <c r="C15" s="1557"/>
      <c r="D15" s="1557"/>
      <c r="E15" s="1561" t="s">
        <v>3033</v>
      </c>
      <c r="F15" s="1561"/>
      <c r="G15" s="1561"/>
      <c r="H15" s="665" t="s">
        <v>3034</v>
      </c>
      <c r="I15" s="707"/>
      <c r="O15" s="212"/>
      <c r="P15" s="212"/>
      <c r="Q15" s="212"/>
      <c r="R15" s="212"/>
      <c r="S15" s="212"/>
      <c r="T15" s="212"/>
      <c r="U15" s="212"/>
      <c r="V15" s="212"/>
      <c r="W15" s="212"/>
      <c r="X15" s="212"/>
      <c r="Y15" s="212"/>
      <c r="Z15" s="212"/>
      <c r="AA15" s="212"/>
      <c r="AB15" s="212"/>
      <c r="AC15" s="212"/>
      <c r="AD15" s="212"/>
    </row>
    <row r="16" spans="1:30" s="222" customFormat="1" ht="18" customHeight="1" thickBot="1">
      <c r="A16" s="1550"/>
      <c r="B16" s="1565"/>
      <c r="C16" s="1566"/>
      <c r="D16" s="1566"/>
      <c r="E16" s="1568" t="s">
        <v>3035</v>
      </c>
      <c r="F16" s="1568"/>
      <c r="G16" s="1568"/>
      <c r="H16" s="708" t="s">
        <v>3036</v>
      </c>
      <c r="I16" s="711"/>
      <c r="O16" s="212"/>
      <c r="P16" s="212"/>
      <c r="Q16" s="212"/>
      <c r="R16" s="212"/>
      <c r="S16" s="212"/>
      <c r="T16" s="212"/>
      <c r="U16" s="212"/>
      <c r="V16" s="212"/>
      <c r="W16" s="212"/>
      <c r="X16" s="212"/>
      <c r="Y16" s="212"/>
      <c r="Z16" s="212"/>
      <c r="AA16" s="212"/>
      <c r="AB16" s="212"/>
      <c r="AC16" s="212"/>
      <c r="AD16" s="212"/>
    </row>
    <row r="17" spans="1:30" s="222" customFormat="1" ht="18" customHeight="1">
      <c r="A17" s="1550"/>
      <c r="B17" s="1554" t="s">
        <v>614</v>
      </c>
      <c r="C17" s="1555"/>
      <c r="D17" s="1555"/>
      <c r="E17" s="1560" t="s">
        <v>3037</v>
      </c>
      <c r="F17" s="1560"/>
      <c r="G17" s="1560"/>
      <c r="H17" s="710" t="s">
        <v>3038</v>
      </c>
      <c r="I17" s="712"/>
      <c r="O17" s="212"/>
      <c r="P17" s="212"/>
      <c r="Q17" s="212"/>
      <c r="R17" s="212"/>
      <c r="S17" s="212"/>
      <c r="T17" s="212"/>
      <c r="U17" s="212"/>
      <c r="V17" s="212"/>
      <c r="W17" s="212"/>
      <c r="X17" s="212"/>
      <c r="Y17" s="212"/>
      <c r="Z17" s="212"/>
      <c r="AA17" s="212"/>
      <c r="AB17" s="212"/>
      <c r="AC17" s="212"/>
      <c r="AD17" s="212"/>
    </row>
    <row r="18" spans="1:30" s="222" customFormat="1" ht="18" customHeight="1" thickBot="1">
      <c r="A18" s="1550"/>
      <c r="B18" s="1558"/>
      <c r="C18" s="1559"/>
      <c r="D18" s="1559"/>
      <c r="E18" s="1562" t="s">
        <v>610</v>
      </c>
      <c r="F18" s="1562"/>
      <c r="G18" s="1562"/>
      <c r="H18" s="713" t="s">
        <v>3039</v>
      </c>
      <c r="I18" s="709"/>
      <c r="O18" s="212"/>
      <c r="P18" s="212"/>
      <c r="Q18" s="212"/>
      <c r="R18" s="212"/>
      <c r="S18" s="212"/>
      <c r="T18" s="212"/>
      <c r="U18" s="212"/>
      <c r="V18" s="212"/>
      <c r="W18" s="212"/>
      <c r="X18" s="212"/>
      <c r="Y18" s="212"/>
      <c r="Z18" s="212"/>
      <c r="AA18" s="212"/>
      <c r="AB18" s="212"/>
      <c r="AC18" s="212"/>
      <c r="AD18" s="212"/>
    </row>
    <row r="19" spans="1:30" s="222" customFormat="1" ht="18" customHeight="1">
      <c r="A19" s="1550"/>
      <c r="B19" s="1563" t="s">
        <v>3040</v>
      </c>
      <c r="C19" s="1564"/>
      <c r="D19" s="1564"/>
      <c r="E19" s="1567" t="s">
        <v>3041</v>
      </c>
      <c r="F19" s="1567"/>
      <c r="G19" s="1567"/>
      <c r="H19" s="703" t="s">
        <v>3042</v>
      </c>
      <c r="I19" s="706"/>
      <c r="O19" s="212"/>
      <c r="P19" s="212"/>
      <c r="Q19" s="212"/>
      <c r="R19" s="212"/>
      <c r="S19" s="212"/>
      <c r="T19" s="212"/>
      <c r="U19" s="212"/>
      <c r="V19" s="212"/>
      <c r="W19" s="212"/>
      <c r="X19" s="212"/>
      <c r="Y19" s="212"/>
      <c r="Z19" s="212"/>
      <c r="AA19" s="212"/>
      <c r="AB19" s="212"/>
      <c r="AC19" s="212"/>
      <c r="AD19" s="212"/>
    </row>
    <row r="20" spans="1:30" s="222" customFormat="1" ht="18" customHeight="1">
      <c r="A20" s="1550"/>
      <c r="B20" s="1556"/>
      <c r="C20" s="1557"/>
      <c r="D20" s="1557"/>
      <c r="E20" s="1561" t="s">
        <v>3043</v>
      </c>
      <c r="F20" s="1561"/>
      <c r="G20" s="1561"/>
      <c r="H20" s="665" t="s">
        <v>3044</v>
      </c>
      <c r="I20" s="707"/>
      <c r="O20" s="212"/>
      <c r="P20" s="212"/>
      <c r="Q20" s="212"/>
      <c r="R20" s="212"/>
      <c r="S20" s="212"/>
      <c r="T20" s="212"/>
      <c r="U20" s="212"/>
      <c r="V20" s="212"/>
      <c r="W20" s="212"/>
      <c r="X20" s="212"/>
      <c r="Y20" s="212"/>
      <c r="Z20" s="212"/>
      <c r="AA20" s="212"/>
      <c r="AB20" s="212"/>
      <c r="AC20" s="212"/>
      <c r="AD20" s="212"/>
    </row>
    <row r="21" spans="1:30" s="222" customFormat="1" ht="18" customHeight="1" thickBot="1">
      <c r="A21" s="1550"/>
      <c r="B21" s="1565"/>
      <c r="C21" s="1566"/>
      <c r="D21" s="1566"/>
      <c r="E21" s="1568" t="s">
        <v>3045</v>
      </c>
      <c r="F21" s="1568"/>
      <c r="G21" s="1568"/>
      <c r="H21" s="708" t="s">
        <v>3046</v>
      </c>
      <c r="I21" s="711"/>
      <c r="O21" s="212"/>
      <c r="P21" s="212"/>
      <c r="Q21" s="212"/>
      <c r="R21" s="212"/>
      <c r="S21" s="212"/>
      <c r="T21" s="212"/>
      <c r="U21" s="212"/>
      <c r="V21" s="212"/>
      <c r="W21" s="212"/>
      <c r="X21" s="212"/>
      <c r="Y21" s="212"/>
      <c r="Z21" s="212"/>
      <c r="AA21" s="212"/>
      <c r="AB21" s="212"/>
      <c r="AC21" s="212"/>
      <c r="AD21" s="212"/>
    </row>
    <row r="22" spans="1:30" s="222" customFormat="1" ht="18" customHeight="1">
      <c r="A22" s="1550"/>
      <c r="B22" s="1554" t="s">
        <v>3047</v>
      </c>
      <c r="C22" s="1555"/>
      <c r="D22" s="1555"/>
      <c r="E22" s="1560" t="s">
        <v>3048</v>
      </c>
      <c r="F22" s="1560"/>
      <c r="G22" s="1560"/>
      <c r="H22" s="710" t="s">
        <v>3049</v>
      </c>
      <c r="I22" s="712"/>
      <c r="O22" s="212"/>
      <c r="P22" s="212"/>
      <c r="Q22" s="212"/>
      <c r="R22" s="212"/>
      <c r="S22" s="212"/>
      <c r="T22" s="212"/>
      <c r="U22" s="212"/>
      <c r="V22" s="212"/>
      <c r="W22" s="212"/>
      <c r="X22" s="212"/>
      <c r="Y22" s="212"/>
      <c r="Z22" s="212"/>
      <c r="AA22" s="212"/>
      <c r="AB22" s="212"/>
      <c r="AC22" s="212"/>
      <c r="AD22" s="212"/>
    </row>
    <row r="23" spans="1:30" s="222" customFormat="1" ht="18" customHeight="1" thickBot="1">
      <c r="A23" s="1550"/>
      <c r="B23" s="1565"/>
      <c r="C23" s="1566"/>
      <c r="D23" s="1566"/>
      <c r="E23" s="1568" t="s">
        <v>3050</v>
      </c>
      <c r="F23" s="1568"/>
      <c r="G23" s="1568"/>
      <c r="H23" s="713" t="s">
        <v>3051</v>
      </c>
      <c r="I23" s="711"/>
      <c r="O23" s="212"/>
      <c r="P23" s="212"/>
      <c r="Q23" s="212"/>
      <c r="R23" s="212"/>
      <c r="S23" s="212"/>
      <c r="T23" s="212"/>
      <c r="U23" s="212"/>
      <c r="V23" s="212"/>
      <c r="W23" s="212"/>
      <c r="X23" s="212"/>
      <c r="Y23" s="212"/>
      <c r="Z23" s="212"/>
      <c r="AA23" s="212"/>
      <c r="AB23" s="212"/>
      <c r="AC23" s="212"/>
      <c r="AD23" s="212"/>
    </row>
    <row r="24" spans="1:9" s="222" customFormat="1" ht="18" customHeight="1">
      <c r="A24" s="1550"/>
      <c r="B24" s="1569" t="s">
        <v>234</v>
      </c>
      <c r="C24" s="1570"/>
      <c r="D24" s="1570"/>
      <c r="E24" s="1560" t="s">
        <v>3052</v>
      </c>
      <c r="F24" s="1560"/>
      <c r="G24" s="1560"/>
      <c r="H24" s="703" t="s">
        <v>3053</v>
      </c>
      <c r="I24" s="712"/>
    </row>
    <row r="25" spans="1:9" s="222" customFormat="1" ht="18" customHeight="1">
      <c r="A25" s="1550"/>
      <c r="B25" s="1571"/>
      <c r="C25" s="1572"/>
      <c r="D25" s="1572"/>
      <c r="E25" s="1561" t="s">
        <v>3054</v>
      </c>
      <c r="F25" s="1561"/>
      <c r="G25" s="1561"/>
      <c r="H25" s="665" t="s">
        <v>3055</v>
      </c>
      <c r="I25" s="707"/>
    </row>
    <row r="26" spans="1:9" s="222" customFormat="1" ht="18" customHeight="1" thickBot="1">
      <c r="A26" s="1550"/>
      <c r="B26" s="1573"/>
      <c r="C26" s="1574"/>
      <c r="D26" s="1574"/>
      <c r="E26" s="1562" t="s">
        <v>290</v>
      </c>
      <c r="F26" s="1562"/>
      <c r="G26" s="1562"/>
      <c r="H26" s="708" t="s">
        <v>3056</v>
      </c>
      <c r="I26" s="709"/>
    </row>
    <row r="27" spans="1:9" s="222" customFormat="1" ht="18" customHeight="1">
      <c r="A27" s="1550"/>
      <c r="B27" s="1554" t="s">
        <v>3057</v>
      </c>
      <c r="C27" s="1555"/>
      <c r="D27" s="1555"/>
      <c r="E27" s="1560" t="s">
        <v>1107</v>
      </c>
      <c r="F27" s="1560"/>
      <c r="G27" s="1560"/>
      <c r="H27" s="710" t="s">
        <v>3058</v>
      </c>
      <c r="I27" s="712"/>
    </row>
    <row r="28" spans="1:9" s="222" customFormat="1" ht="18" customHeight="1">
      <c r="A28" s="1550"/>
      <c r="B28" s="1556"/>
      <c r="C28" s="1557"/>
      <c r="D28" s="1557"/>
      <c r="E28" s="1561" t="s">
        <v>3059</v>
      </c>
      <c r="F28" s="1561"/>
      <c r="G28" s="1561"/>
      <c r="H28" s="665" t="s">
        <v>3060</v>
      </c>
      <c r="I28" s="707"/>
    </row>
    <row r="29" spans="1:9" s="222" customFormat="1" ht="18" customHeight="1">
      <c r="A29" s="1550"/>
      <c r="B29" s="1556"/>
      <c r="C29" s="1557"/>
      <c r="D29" s="1557"/>
      <c r="E29" s="1561" t="s">
        <v>3061</v>
      </c>
      <c r="F29" s="1561"/>
      <c r="G29" s="1561"/>
      <c r="H29" s="665" t="s">
        <v>3062</v>
      </c>
      <c r="I29" s="707"/>
    </row>
    <row r="30" spans="1:9" s="222" customFormat="1" ht="18" customHeight="1" thickBot="1">
      <c r="A30" s="1550"/>
      <c r="B30" s="1565"/>
      <c r="C30" s="1566"/>
      <c r="D30" s="1566"/>
      <c r="E30" s="1568" t="s">
        <v>3063</v>
      </c>
      <c r="F30" s="1568"/>
      <c r="G30" s="1568"/>
      <c r="H30" s="713" t="s">
        <v>3064</v>
      </c>
      <c r="I30" s="711"/>
    </row>
    <row r="31" spans="1:9" s="222" customFormat="1" ht="18" customHeight="1">
      <c r="A31" s="1550"/>
      <c r="B31" s="1575" t="s">
        <v>3065</v>
      </c>
      <c r="C31" s="1576"/>
      <c r="D31" s="1576"/>
      <c r="E31" s="1560" t="s">
        <v>1107</v>
      </c>
      <c r="F31" s="1560"/>
      <c r="G31" s="1560"/>
      <c r="H31" s="703" t="s">
        <v>3066</v>
      </c>
      <c r="I31" s="712"/>
    </row>
    <row r="32" spans="1:9" s="222" customFormat="1" ht="18" customHeight="1">
      <c r="A32" s="1550"/>
      <c r="B32" s="1577"/>
      <c r="C32" s="1578"/>
      <c r="D32" s="1578"/>
      <c r="E32" s="1561" t="s">
        <v>3067</v>
      </c>
      <c r="F32" s="1561"/>
      <c r="G32" s="1561"/>
      <c r="H32" s="665" t="s">
        <v>3068</v>
      </c>
      <c r="I32" s="707"/>
    </row>
    <row r="33" spans="1:9" s="222" customFormat="1" ht="18" customHeight="1" thickBot="1">
      <c r="A33" s="1550"/>
      <c r="B33" s="1579"/>
      <c r="C33" s="1580"/>
      <c r="D33" s="1580"/>
      <c r="E33" s="1562" t="s">
        <v>3069</v>
      </c>
      <c r="F33" s="1562"/>
      <c r="G33" s="1562"/>
      <c r="H33" s="708" t="s">
        <v>3070</v>
      </c>
      <c r="I33" s="709"/>
    </row>
    <row r="34" spans="1:9" s="222" customFormat="1" ht="18" customHeight="1">
      <c r="A34" s="1550"/>
      <c r="B34" s="1563" t="s">
        <v>1287</v>
      </c>
      <c r="C34" s="1564"/>
      <c r="D34" s="1564"/>
      <c r="E34" s="1567" t="s">
        <v>3071</v>
      </c>
      <c r="F34" s="1567"/>
      <c r="G34" s="1567"/>
      <c r="H34" s="710" t="s">
        <v>3072</v>
      </c>
      <c r="I34" s="706"/>
    </row>
    <row r="35" spans="1:9" s="222" customFormat="1" ht="18" customHeight="1" thickBot="1">
      <c r="A35" s="1551"/>
      <c r="B35" s="1558"/>
      <c r="C35" s="1559"/>
      <c r="D35" s="1559"/>
      <c r="E35" s="1562" t="s">
        <v>3073</v>
      </c>
      <c r="F35" s="1562"/>
      <c r="G35" s="1562"/>
      <c r="H35" s="708" t="s">
        <v>3074</v>
      </c>
      <c r="I35" s="709"/>
    </row>
    <row r="36" spans="1:9" s="222" customFormat="1" ht="11.25" customHeight="1">
      <c r="A36" s="212"/>
      <c r="B36" s="212"/>
      <c r="C36" s="212"/>
      <c r="D36" s="212"/>
      <c r="E36" s="212"/>
      <c r="F36" s="212"/>
      <c r="G36" s="212"/>
      <c r="H36" s="212"/>
      <c r="I36" s="212"/>
    </row>
    <row r="37" spans="1:9" s="222" customFormat="1" ht="11.25" customHeight="1">
      <c r="A37" s="212"/>
      <c r="B37" s="212"/>
      <c r="C37" s="212"/>
      <c r="D37" s="212"/>
      <c r="E37" s="212"/>
      <c r="F37" s="212"/>
      <c r="G37" s="212"/>
      <c r="H37" s="212"/>
      <c r="I37" s="212"/>
    </row>
    <row r="38" spans="1:9" s="222" customFormat="1" ht="11.25" customHeight="1">
      <c r="A38" s="212"/>
      <c r="B38" s="212"/>
      <c r="C38" s="212"/>
      <c r="D38" s="212"/>
      <c r="E38" s="212"/>
      <c r="F38" s="212"/>
      <c r="G38" s="212"/>
      <c r="H38" s="212"/>
      <c r="I38" s="212"/>
    </row>
    <row r="39" spans="1:9" s="222" customFormat="1" ht="11.25" customHeight="1">
      <c r="A39" s="212"/>
      <c r="B39" s="212"/>
      <c r="C39" s="212"/>
      <c r="D39" s="212"/>
      <c r="E39" s="212"/>
      <c r="F39" s="212"/>
      <c r="G39" s="212"/>
      <c r="H39" s="212"/>
      <c r="I39" s="212"/>
    </row>
    <row r="40" spans="1:9" s="222" customFormat="1" ht="11.25" customHeight="1">
      <c r="A40" s="212"/>
      <c r="B40" s="212"/>
      <c r="C40" s="212"/>
      <c r="D40" s="212"/>
      <c r="E40" s="212"/>
      <c r="F40" s="212"/>
      <c r="G40" s="212"/>
      <c r="H40" s="212"/>
      <c r="I40" s="212"/>
    </row>
    <row r="41" spans="1:9" s="222" customFormat="1" ht="11.25" customHeight="1">
      <c r="A41" s="212"/>
      <c r="B41" s="212"/>
      <c r="C41" s="212"/>
      <c r="D41" s="212"/>
      <c r="E41" s="212"/>
      <c r="F41" s="212"/>
      <c r="G41" s="212"/>
      <c r="H41" s="212"/>
      <c r="I41" s="212"/>
    </row>
    <row r="42" spans="1:9" s="222" customFormat="1" ht="12.75">
      <c r="A42" s="212"/>
      <c r="B42" s="212"/>
      <c r="C42" s="212"/>
      <c r="D42" s="212"/>
      <c r="E42" s="212"/>
      <c r="F42" s="212"/>
      <c r="G42" s="212"/>
      <c r="H42" s="212"/>
      <c r="I42" s="212"/>
    </row>
    <row r="43" spans="1:9" s="222" customFormat="1" ht="11.25" customHeight="1">
      <c r="A43" s="212"/>
      <c r="B43" s="212"/>
      <c r="C43" s="212"/>
      <c r="D43" s="212"/>
      <c r="E43" s="212"/>
      <c r="F43" s="212"/>
      <c r="G43" s="212"/>
      <c r="H43" s="212"/>
      <c r="I43" s="212"/>
    </row>
    <row r="44" spans="1:9" s="222" customFormat="1" ht="11.25" customHeight="1">
      <c r="A44" s="212"/>
      <c r="B44" s="212"/>
      <c r="C44" s="212"/>
      <c r="D44" s="212"/>
      <c r="E44" s="212"/>
      <c r="F44" s="212"/>
      <c r="G44" s="212"/>
      <c r="H44" s="212"/>
      <c r="I44" s="212"/>
    </row>
    <row r="45" spans="1:9" s="222" customFormat="1" ht="11.25" customHeight="1">
      <c r="A45" s="212"/>
      <c r="B45" s="212"/>
      <c r="C45" s="212"/>
      <c r="D45" s="212"/>
      <c r="E45" s="212"/>
      <c r="F45" s="212"/>
      <c r="G45" s="212"/>
      <c r="H45" s="212"/>
      <c r="I45" s="212"/>
    </row>
    <row r="46" spans="1:9" s="222" customFormat="1" ht="11.25" customHeight="1">
      <c r="A46" s="212"/>
      <c r="B46" s="212"/>
      <c r="C46" s="212"/>
      <c r="D46" s="212"/>
      <c r="E46" s="212"/>
      <c r="F46" s="212"/>
      <c r="G46" s="212"/>
      <c r="H46" s="212"/>
      <c r="I46" s="212"/>
    </row>
    <row r="47" spans="1:9" s="222" customFormat="1" ht="11.25" customHeight="1">
      <c r="A47" s="212"/>
      <c r="B47" s="212"/>
      <c r="C47" s="212"/>
      <c r="D47" s="212"/>
      <c r="E47" s="212"/>
      <c r="F47" s="212"/>
      <c r="G47" s="212"/>
      <c r="H47" s="212"/>
      <c r="I47" s="212"/>
    </row>
    <row r="48" spans="1:9" s="222" customFormat="1" ht="11.25" customHeight="1">
      <c r="A48" s="212"/>
      <c r="B48" s="212"/>
      <c r="C48" s="212"/>
      <c r="D48" s="212"/>
      <c r="E48" s="212"/>
      <c r="F48" s="212"/>
      <c r="G48" s="212"/>
      <c r="H48" s="212"/>
      <c r="I48" s="212"/>
    </row>
    <row r="49" spans="1:9" s="222" customFormat="1" ht="11.25" customHeight="1">
      <c r="A49" s="212"/>
      <c r="B49" s="212"/>
      <c r="C49" s="212"/>
      <c r="D49" s="212"/>
      <c r="E49" s="212"/>
      <c r="F49" s="212"/>
      <c r="G49" s="212"/>
      <c r="H49" s="212"/>
      <c r="I49" s="212"/>
    </row>
    <row r="50" spans="1:9" ht="11.25" customHeight="1">
      <c r="A50" s="212"/>
      <c r="B50" s="212"/>
      <c r="C50" s="212"/>
      <c r="D50" s="212"/>
      <c r="E50" s="212"/>
      <c r="F50" s="212"/>
      <c r="G50" s="212"/>
      <c r="H50" s="212"/>
      <c r="I50" s="212"/>
    </row>
    <row r="51" spans="1:9" ht="11.25" customHeight="1">
      <c r="A51" s="212"/>
      <c r="B51" s="212"/>
      <c r="C51" s="212"/>
      <c r="D51" s="212"/>
      <c r="E51" s="212"/>
      <c r="F51" s="212"/>
      <c r="G51" s="212"/>
      <c r="H51" s="212"/>
      <c r="I51" s="212"/>
    </row>
    <row r="52" spans="1:9" ht="11.25" customHeight="1">
      <c r="A52" s="212"/>
      <c r="B52" s="212"/>
      <c r="C52" s="212"/>
      <c r="D52" s="212"/>
      <c r="E52" s="212"/>
      <c r="F52" s="212"/>
      <c r="G52" s="212"/>
      <c r="H52" s="212"/>
      <c r="I52" s="212"/>
    </row>
    <row r="53" spans="1:9" ht="11.25" customHeight="1">
      <c r="A53" s="212"/>
      <c r="B53" s="212"/>
      <c r="C53" s="212"/>
      <c r="D53" s="212"/>
      <c r="E53" s="212"/>
      <c r="F53" s="212"/>
      <c r="G53" s="212"/>
      <c r="H53" s="212"/>
      <c r="I53" s="212"/>
    </row>
    <row r="54" spans="1:9" ht="11.25" customHeight="1">
      <c r="A54" s="212"/>
      <c r="B54" s="212"/>
      <c r="C54" s="212"/>
      <c r="D54" s="212"/>
      <c r="E54" s="212"/>
      <c r="F54" s="212"/>
      <c r="G54" s="212"/>
      <c r="H54" s="212"/>
      <c r="I54" s="212"/>
    </row>
    <row r="55" spans="1:9" ht="11.25" customHeight="1">
      <c r="A55" s="212"/>
      <c r="B55" s="212"/>
      <c r="C55" s="212"/>
      <c r="D55" s="212"/>
      <c r="E55" s="212"/>
      <c r="F55" s="212"/>
      <c r="G55" s="212"/>
      <c r="H55" s="212"/>
      <c r="I55" s="212"/>
    </row>
    <row r="56" spans="1:9" ht="11.25" customHeight="1">
      <c r="A56" s="212"/>
      <c r="B56" s="212"/>
      <c r="C56" s="212"/>
      <c r="D56" s="212"/>
      <c r="E56" s="212"/>
      <c r="F56" s="212"/>
      <c r="G56" s="212"/>
      <c r="H56" s="212"/>
      <c r="I56" s="212"/>
    </row>
    <row r="57" spans="1:9" ht="11.25" customHeight="1">
      <c r="A57" s="212"/>
      <c r="B57" s="212"/>
      <c r="C57" s="212"/>
      <c r="D57" s="212"/>
      <c r="E57" s="212"/>
      <c r="F57" s="212"/>
      <c r="G57" s="212"/>
      <c r="H57" s="212"/>
      <c r="I57" s="212"/>
    </row>
    <row r="58" spans="1:9" ht="11.25" customHeight="1">
      <c r="A58" s="212"/>
      <c r="B58" s="212"/>
      <c r="C58" s="212"/>
      <c r="D58" s="212"/>
      <c r="E58" s="212"/>
      <c r="F58" s="212"/>
      <c r="G58" s="212"/>
      <c r="H58" s="212"/>
      <c r="I58" s="212"/>
    </row>
    <row r="59" spans="1:9" ht="11.25" customHeight="1">
      <c r="A59" s="212"/>
      <c r="B59" s="212"/>
      <c r="C59" s="212"/>
      <c r="D59" s="212"/>
      <c r="E59" s="212"/>
      <c r="F59" s="212"/>
      <c r="G59" s="212"/>
      <c r="H59" s="212"/>
      <c r="I59" s="212"/>
    </row>
    <row r="60" spans="1:9" ht="11.25" customHeight="1">
      <c r="A60" s="212"/>
      <c r="B60" s="212"/>
      <c r="C60" s="212"/>
      <c r="D60" s="212"/>
      <c r="E60" s="212"/>
      <c r="F60" s="212"/>
      <c r="G60" s="212"/>
      <c r="H60" s="212"/>
      <c r="I60" s="212"/>
    </row>
    <row r="61" spans="1:9" ht="13.5" customHeight="1">
      <c r="A61" s="212"/>
      <c r="B61" s="212"/>
      <c r="C61" s="212"/>
      <c r="D61" s="212"/>
      <c r="E61" s="212"/>
      <c r="F61" s="212"/>
      <c r="G61" s="212"/>
      <c r="H61" s="212"/>
      <c r="I61" s="212"/>
    </row>
    <row r="62" spans="1:9" ht="12.75" customHeight="1">
      <c r="A62" s="212"/>
      <c r="B62" s="212"/>
      <c r="C62" s="212"/>
      <c r="D62" s="212"/>
      <c r="E62" s="212"/>
      <c r="F62" s="212"/>
      <c r="G62" s="212"/>
      <c r="H62" s="212"/>
      <c r="I62" s="212"/>
    </row>
    <row r="63" spans="1:9" ht="12.75">
      <c r="A63" s="212"/>
      <c r="B63" s="212"/>
      <c r="C63" s="212"/>
      <c r="D63" s="212"/>
      <c r="E63" s="212"/>
      <c r="F63" s="212"/>
      <c r="G63" s="212"/>
      <c r="H63" s="212"/>
      <c r="I63" s="212"/>
    </row>
    <row r="64" spans="1:9" ht="12.75">
      <c r="A64" s="212"/>
      <c r="B64" s="212"/>
      <c r="C64" s="212"/>
      <c r="D64" s="212"/>
      <c r="E64" s="212"/>
      <c r="F64" s="212"/>
      <c r="G64" s="212"/>
      <c r="H64" s="212"/>
      <c r="I64" s="212"/>
    </row>
    <row r="65" spans="1:9" ht="12.75">
      <c r="A65" s="212"/>
      <c r="B65" s="212"/>
      <c r="C65" s="212"/>
      <c r="D65" s="212"/>
      <c r="E65" s="212"/>
      <c r="F65" s="212"/>
      <c r="G65" s="212"/>
      <c r="H65" s="212"/>
      <c r="I65" s="212"/>
    </row>
    <row r="66" spans="1:9" ht="12.75">
      <c r="A66" s="212"/>
      <c r="B66" s="212"/>
      <c r="C66" s="212"/>
      <c r="D66" s="212"/>
      <c r="E66" s="212"/>
      <c r="F66" s="212"/>
      <c r="G66" s="212"/>
      <c r="H66" s="212"/>
      <c r="I66" s="212"/>
    </row>
    <row r="67" spans="1:9" ht="12.75">
      <c r="A67" s="212"/>
      <c r="B67" s="212"/>
      <c r="C67" s="212"/>
      <c r="D67" s="212"/>
      <c r="E67" s="212"/>
      <c r="F67" s="212"/>
      <c r="G67" s="212"/>
      <c r="H67" s="212"/>
      <c r="I67" s="212"/>
    </row>
    <row r="68" spans="1:9" ht="12.75">
      <c r="A68" s="212"/>
      <c r="B68" s="212"/>
      <c r="C68" s="212"/>
      <c r="D68" s="212"/>
      <c r="E68" s="212"/>
      <c r="F68" s="212"/>
      <c r="G68" s="212"/>
      <c r="H68" s="212"/>
      <c r="I68" s="212"/>
    </row>
    <row r="69" spans="1:9" ht="12.75">
      <c r="A69" s="212"/>
      <c r="B69" s="212"/>
      <c r="C69" s="212"/>
      <c r="D69" s="212"/>
      <c r="E69" s="212"/>
      <c r="F69" s="212"/>
      <c r="G69" s="212"/>
      <c r="H69" s="212"/>
      <c r="I69" s="212"/>
    </row>
    <row r="70" spans="1:9" ht="12.75">
      <c r="A70" s="212"/>
      <c r="B70" s="212"/>
      <c r="C70" s="212"/>
      <c r="D70" s="212"/>
      <c r="E70" s="212"/>
      <c r="F70" s="212"/>
      <c r="G70" s="212"/>
      <c r="H70" s="212"/>
      <c r="I70" s="212"/>
    </row>
    <row r="71" spans="1:9" ht="12.75">
      <c r="A71" s="212"/>
      <c r="B71" s="212"/>
      <c r="C71" s="212"/>
      <c r="D71" s="212"/>
      <c r="E71" s="212"/>
      <c r="F71" s="212"/>
      <c r="G71" s="212"/>
      <c r="H71" s="212"/>
      <c r="I71" s="212"/>
    </row>
    <row r="72" spans="1:9" ht="12.75">
      <c r="A72" s="212"/>
      <c r="B72" s="212"/>
      <c r="C72" s="212"/>
      <c r="D72" s="212"/>
      <c r="E72" s="212"/>
      <c r="F72" s="212"/>
      <c r="G72" s="212"/>
      <c r="H72" s="212"/>
      <c r="I72" s="212"/>
    </row>
    <row r="73" spans="1:9" ht="12.75">
      <c r="A73" s="212"/>
      <c r="B73" s="212"/>
      <c r="C73" s="212"/>
      <c r="D73" s="212"/>
      <c r="E73" s="212"/>
      <c r="F73" s="212"/>
      <c r="G73" s="212"/>
      <c r="H73" s="212"/>
      <c r="I73" s="212"/>
    </row>
    <row r="74" spans="1:9" ht="12.75">
      <c r="A74" s="212"/>
      <c r="B74" s="212"/>
      <c r="C74" s="212"/>
      <c r="D74" s="212"/>
      <c r="E74" s="212"/>
      <c r="F74" s="212"/>
      <c r="G74" s="212"/>
      <c r="H74" s="212"/>
      <c r="I74" s="212"/>
    </row>
    <row r="75" spans="1:9" ht="12.75">
      <c r="A75" s="212"/>
      <c r="B75" s="212"/>
      <c r="C75" s="212"/>
      <c r="D75" s="212"/>
      <c r="E75" s="212"/>
      <c r="F75" s="212"/>
      <c r="G75" s="212"/>
      <c r="H75" s="212"/>
      <c r="I75" s="212"/>
    </row>
    <row r="76" spans="1:9" ht="12.75">
      <c r="A76" s="212"/>
      <c r="B76" s="212"/>
      <c r="C76" s="212"/>
      <c r="D76" s="212"/>
      <c r="E76" s="212"/>
      <c r="F76" s="212"/>
      <c r="G76" s="212"/>
      <c r="H76" s="212"/>
      <c r="I76" s="212"/>
    </row>
    <row r="77" spans="1:9" ht="12.75">
      <c r="A77" s="212"/>
      <c r="B77" s="212"/>
      <c r="C77" s="212"/>
      <c r="D77" s="212"/>
      <c r="E77" s="212"/>
      <c r="F77" s="212"/>
      <c r="G77" s="212"/>
      <c r="H77" s="212"/>
      <c r="I77" s="212"/>
    </row>
    <row r="78" spans="1:9" ht="12.75">
      <c r="A78" s="212"/>
      <c r="B78" s="212"/>
      <c r="C78" s="212"/>
      <c r="D78" s="212"/>
      <c r="E78" s="212"/>
      <c r="F78" s="212"/>
      <c r="G78" s="212"/>
      <c r="H78" s="212"/>
      <c r="I78" s="212"/>
    </row>
    <row r="79" spans="1:9" ht="12.75">
      <c r="A79" s="212"/>
      <c r="B79" s="212"/>
      <c r="C79" s="212"/>
      <c r="D79" s="212"/>
      <c r="E79" s="212"/>
      <c r="F79" s="212"/>
      <c r="G79" s="212"/>
      <c r="H79" s="212"/>
      <c r="I79" s="212"/>
    </row>
    <row r="80" spans="1:9" ht="12.75">
      <c r="A80" s="212"/>
      <c r="B80" s="212"/>
      <c r="C80" s="212"/>
      <c r="D80" s="212"/>
      <c r="E80" s="212"/>
      <c r="F80" s="212"/>
      <c r="G80" s="212"/>
      <c r="H80" s="212"/>
      <c r="I80" s="212"/>
    </row>
    <row r="81" spans="1:9" ht="12.75">
      <c r="A81" s="212"/>
      <c r="B81" s="212"/>
      <c r="C81" s="212"/>
      <c r="D81" s="212"/>
      <c r="E81" s="212"/>
      <c r="F81" s="212"/>
      <c r="G81" s="212"/>
      <c r="H81" s="212"/>
      <c r="I81" s="212"/>
    </row>
    <row r="82" spans="1:9" ht="12.75">
      <c r="A82" s="212"/>
      <c r="B82" s="212"/>
      <c r="C82" s="212"/>
      <c r="D82" s="212"/>
      <c r="E82" s="212"/>
      <c r="F82" s="212"/>
      <c r="G82" s="212"/>
      <c r="H82" s="212"/>
      <c r="I82" s="212"/>
    </row>
    <row r="83" spans="1:9" ht="12.75">
      <c r="A83" s="212"/>
      <c r="B83" s="212"/>
      <c r="C83" s="212"/>
      <c r="D83" s="212"/>
      <c r="E83" s="212"/>
      <c r="F83" s="212"/>
      <c r="G83" s="212"/>
      <c r="H83" s="212"/>
      <c r="I83" s="212"/>
    </row>
    <row r="84" spans="1:9" ht="12.75" customHeight="1">
      <c r="A84" s="212"/>
      <c r="B84" s="212"/>
      <c r="C84" s="212"/>
      <c r="D84" s="212"/>
      <c r="E84" s="212"/>
      <c r="F84" s="212"/>
      <c r="G84" s="212"/>
      <c r="H84" s="212"/>
      <c r="I84" s="212"/>
    </row>
    <row r="85" spans="1:9" ht="12.75">
      <c r="A85" s="212"/>
      <c r="B85" s="212"/>
      <c r="C85" s="212"/>
      <c r="D85" s="212"/>
      <c r="E85" s="212"/>
      <c r="F85" s="212"/>
      <c r="G85" s="212"/>
      <c r="H85" s="212"/>
      <c r="I85" s="212"/>
    </row>
    <row r="86" spans="1:9" ht="12.75">
      <c r="A86" s="212"/>
      <c r="B86" s="212"/>
      <c r="C86" s="212"/>
      <c r="D86" s="212"/>
      <c r="E86" s="212"/>
      <c r="F86" s="212"/>
      <c r="G86" s="212"/>
      <c r="H86" s="212"/>
      <c r="I86" s="212"/>
    </row>
    <row r="87" spans="1:9" ht="12.75">
      <c r="A87" s="212"/>
      <c r="B87" s="212"/>
      <c r="C87" s="212"/>
      <c r="D87" s="212"/>
      <c r="E87" s="212"/>
      <c r="F87" s="212"/>
      <c r="G87" s="212"/>
      <c r="H87" s="212"/>
      <c r="I87" s="212"/>
    </row>
    <row r="88" spans="1:9" ht="12.75">
      <c r="A88" s="212"/>
      <c r="B88" s="212"/>
      <c r="C88" s="212"/>
      <c r="D88" s="212"/>
      <c r="E88" s="212"/>
      <c r="F88" s="212"/>
      <c r="G88" s="212"/>
      <c r="H88" s="212"/>
      <c r="I88" s="212"/>
    </row>
    <row r="89" spans="1:9" ht="12.75">
      <c r="A89" s="212"/>
      <c r="B89" s="212"/>
      <c r="C89" s="212"/>
      <c r="D89" s="212"/>
      <c r="E89" s="212"/>
      <c r="F89" s="212"/>
      <c r="G89" s="212"/>
      <c r="H89" s="212"/>
      <c r="I89" s="212"/>
    </row>
    <row r="90" spans="1:9" ht="12.75">
      <c r="A90" s="212"/>
      <c r="B90" s="212"/>
      <c r="C90" s="212"/>
      <c r="D90" s="212"/>
      <c r="E90" s="212"/>
      <c r="F90" s="212"/>
      <c r="G90" s="212"/>
      <c r="H90" s="212"/>
      <c r="I90" s="212"/>
    </row>
    <row r="91" spans="1:9" ht="12.75">
      <c r="A91" s="212"/>
      <c r="B91" s="212"/>
      <c r="C91" s="212"/>
      <c r="D91" s="212"/>
      <c r="E91" s="212"/>
      <c r="F91" s="212"/>
      <c r="G91" s="212"/>
      <c r="H91" s="212"/>
      <c r="I91" s="212"/>
    </row>
    <row r="92" spans="1:9" ht="12.75">
      <c r="A92" s="212"/>
      <c r="B92" s="212"/>
      <c r="C92" s="212"/>
      <c r="D92" s="212"/>
      <c r="E92" s="212"/>
      <c r="F92" s="212"/>
      <c r="G92" s="212"/>
      <c r="H92" s="212"/>
      <c r="I92" s="212"/>
    </row>
    <row r="93" spans="1:9" ht="12.75">
      <c r="A93" s="212"/>
      <c r="B93" s="212"/>
      <c r="C93" s="212"/>
      <c r="D93" s="212"/>
      <c r="E93" s="212"/>
      <c r="F93" s="212"/>
      <c r="G93" s="212"/>
      <c r="H93" s="212"/>
      <c r="I93" s="212"/>
    </row>
    <row r="94" spans="1:9" ht="12.75">
      <c r="A94" s="212"/>
      <c r="B94" s="212"/>
      <c r="C94" s="212"/>
      <c r="D94" s="212"/>
      <c r="E94" s="212"/>
      <c r="F94" s="212"/>
      <c r="G94" s="212"/>
      <c r="H94" s="212"/>
      <c r="I94" s="212"/>
    </row>
    <row r="95" spans="1:9" ht="12.75">
      <c r="A95" s="212"/>
      <c r="B95" s="212"/>
      <c r="C95" s="212"/>
      <c r="D95" s="212"/>
      <c r="E95" s="212"/>
      <c r="F95" s="212"/>
      <c r="G95" s="212"/>
      <c r="H95" s="212"/>
      <c r="I95" s="212"/>
    </row>
    <row r="96" spans="1:9" ht="12.75">
      <c r="A96" s="212"/>
      <c r="B96" s="212"/>
      <c r="C96" s="212"/>
      <c r="D96" s="212"/>
      <c r="E96" s="212"/>
      <c r="F96" s="212"/>
      <c r="G96" s="212"/>
      <c r="H96" s="212"/>
      <c r="I96" s="212"/>
    </row>
    <row r="97" spans="1:9" ht="12.75">
      <c r="A97" s="212"/>
      <c r="B97" s="212"/>
      <c r="C97" s="212"/>
      <c r="D97" s="212"/>
      <c r="E97" s="212"/>
      <c r="F97" s="212"/>
      <c r="G97" s="212"/>
      <c r="H97" s="212"/>
      <c r="I97" s="212"/>
    </row>
    <row r="98" spans="1:9" ht="12.75">
      <c r="A98" s="212"/>
      <c r="B98" s="212"/>
      <c r="C98" s="212"/>
      <c r="D98" s="212"/>
      <c r="E98" s="212"/>
      <c r="F98" s="212"/>
      <c r="G98" s="212"/>
      <c r="H98" s="212"/>
      <c r="I98" s="212"/>
    </row>
    <row r="99" spans="1:9" ht="12.75">
      <c r="A99" s="212"/>
      <c r="B99" s="212"/>
      <c r="C99" s="212"/>
      <c r="D99" s="212"/>
      <c r="E99" s="212"/>
      <c r="F99" s="212"/>
      <c r="G99" s="212"/>
      <c r="H99" s="212"/>
      <c r="I99" s="212"/>
    </row>
    <row r="100" spans="1:9" ht="13.5" customHeight="1">
      <c r="A100" s="212"/>
      <c r="B100" s="212"/>
      <c r="C100" s="212"/>
      <c r="D100" s="212"/>
      <c r="E100" s="212"/>
      <c r="F100" s="212"/>
      <c r="G100" s="212"/>
      <c r="H100" s="212"/>
      <c r="I100" s="212"/>
    </row>
    <row r="101" spans="1:9" ht="12.75">
      <c r="A101" s="212"/>
      <c r="B101" s="212"/>
      <c r="C101" s="212"/>
      <c r="D101" s="212"/>
      <c r="E101" s="212"/>
      <c r="F101" s="212"/>
      <c r="G101" s="212"/>
      <c r="H101" s="212"/>
      <c r="I101" s="212"/>
    </row>
    <row r="102" spans="1:9" ht="12.75">
      <c r="A102" s="212"/>
      <c r="B102" s="212"/>
      <c r="C102" s="212"/>
      <c r="D102" s="212"/>
      <c r="E102" s="212"/>
      <c r="F102" s="212"/>
      <c r="G102" s="212"/>
      <c r="H102" s="212"/>
      <c r="I102" s="212"/>
    </row>
    <row r="103" spans="1:9" ht="12.75">
      <c r="A103" s="212"/>
      <c r="B103" s="212"/>
      <c r="C103" s="212"/>
      <c r="D103" s="212"/>
      <c r="E103" s="212"/>
      <c r="F103" s="212"/>
      <c r="G103" s="212"/>
      <c r="H103" s="212"/>
      <c r="I103" s="212"/>
    </row>
    <row r="104" spans="1:9" ht="12.75">
      <c r="A104" s="212"/>
      <c r="B104" s="212"/>
      <c r="C104" s="212"/>
      <c r="D104" s="212"/>
      <c r="E104" s="212"/>
      <c r="F104" s="212"/>
      <c r="G104" s="212"/>
      <c r="H104" s="212"/>
      <c r="I104" s="212"/>
    </row>
    <row r="105" spans="1:9" ht="12.75">
      <c r="A105" s="212"/>
      <c r="B105" s="212"/>
      <c r="C105" s="212"/>
      <c r="D105" s="212"/>
      <c r="E105" s="212"/>
      <c r="F105" s="212"/>
      <c r="G105" s="212"/>
      <c r="H105" s="212"/>
      <c r="I105" s="212"/>
    </row>
    <row r="106" spans="1:9" ht="12.75">
      <c r="A106" s="212"/>
      <c r="B106" s="212"/>
      <c r="C106" s="212"/>
      <c r="D106" s="212"/>
      <c r="E106" s="212"/>
      <c r="F106" s="212"/>
      <c r="G106" s="212"/>
      <c r="H106" s="212"/>
      <c r="I106" s="212"/>
    </row>
    <row r="107" spans="1:9" ht="12.75">
      <c r="A107" s="212"/>
      <c r="B107" s="212"/>
      <c r="C107" s="212"/>
      <c r="D107" s="212"/>
      <c r="E107" s="212"/>
      <c r="F107" s="212"/>
      <c r="G107" s="212"/>
      <c r="H107" s="212"/>
      <c r="I107" s="212"/>
    </row>
    <row r="108" spans="1:9" ht="12.75">
      <c r="A108" s="212"/>
      <c r="B108" s="212"/>
      <c r="C108" s="212"/>
      <c r="D108" s="212"/>
      <c r="E108" s="212"/>
      <c r="F108" s="212"/>
      <c r="G108" s="212"/>
      <c r="H108" s="212"/>
      <c r="I108" s="212"/>
    </row>
    <row r="109" spans="1:9" ht="12.75">
      <c r="A109" s="212"/>
      <c r="B109" s="212"/>
      <c r="C109" s="212"/>
      <c r="D109" s="212"/>
      <c r="E109" s="212"/>
      <c r="F109" s="212"/>
      <c r="G109" s="212"/>
      <c r="H109" s="212"/>
      <c r="I109" s="212"/>
    </row>
    <row r="110" spans="1:9" ht="12.75">
      <c r="A110" s="212"/>
      <c r="B110" s="212"/>
      <c r="C110" s="212"/>
      <c r="D110" s="212"/>
      <c r="E110" s="212"/>
      <c r="F110" s="212"/>
      <c r="G110" s="212"/>
      <c r="H110" s="212"/>
      <c r="I110" s="212"/>
    </row>
    <row r="111" spans="1:9" ht="12.75">
      <c r="A111" s="212"/>
      <c r="B111" s="212"/>
      <c r="C111" s="212"/>
      <c r="D111" s="212"/>
      <c r="E111" s="212"/>
      <c r="F111" s="212"/>
      <c r="G111" s="212"/>
      <c r="H111" s="212"/>
      <c r="I111" s="212"/>
    </row>
    <row r="112" spans="1:9" ht="12.75">
      <c r="A112" s="212"/>
      <c r="B112" s="212"/>
      <c r="C112" s="212"/>
      <c r="D112" s="212"/>
      <c r="E112" s="212"/>
      <c r="F112" s="212"/>
      <c r="G112" s="212"/>
      <c r="H112" s="212"/>
      <c r="I112" s="212"/>
    </row>
    <row r="113" spans="1:9" ht="12.75">
      <c r="A113" s="212"/>
      <c r="B113" s="212"/>
      <c r="C113" s="212"/>
      <c r="D113" s="212"/>
      <c r="E113" s="212"/>
      <c r="F113" s="212"/>
      <c r="G113" s="212"/>
      <c r="H113" s="212"/>
      <c r="I113" s="212"/>
    </row>
    <row r="114" spans="1:9" ht="12.75">
      <c r="A114" s="212"/>
      <c r="B114" s="212"/>
      <c r="C114" s="212"/>
      <c r="D114" s="212"/>
      <c r="E114" s="212"/>
      <c r="F114" s="212"/>
      <c r="G114" s="212"/>
      <c r="H114" s="212"/>
      <c r="I114" s="212"/>
    </row>
    <row r="115" spans="1:9" ht="12.75">
      <c r="A115" s="212"/>
      <c r="B115" s="212"/>
      <c r="C115" s="212"/>
      <c r="D115" s="212"/>
      <c r="E115" s="212"/>
      <c r="F115" s="212"/>
      <c r="G115" s="212"/>
      <c r="H115" s="212"/>
      <c r="I115" s="212"/>
    </row>
    <row r="116" spans="1:9" ht="12.75">
      <c r="A116" s="212"/>
      <c r="B116" s="212"/>
      <c r="C116" s="212"/>
      <c r="D116" s="212"/>
      <c r="E116" s="212"/>
      <c r="F116" s="212"/>
      <c r="G116" s="212"/>
      <c r="H116" s="212"/>
      <c r="I116" s="212"/>
    </row>
    <row r="117" spans="1:9" ht="12.75">
      <c r="A117" s="212"/>
      <c r="B117" s="212"/>
      <c r="C117" s="212"/>
      <c r="D117" s="212"/>
      <c r="E117" s="212"/>
      <c r="F117" s="212"/>
      <c r="G117" s="212"/>
      <c r="H117" s="212"/>
      <c r="I117" s="212"/>
    </row>
    <row r="118" spans="1:9" ht="12.75">
      <c r="A118" s="212"/>
      <c r="B118" s="212"/>
      <c r="C118" s="212"/>
      <c r="D118" s="212"/>
      <c r="E118" s="212"/>
      <c r="F118" s="212"/>
      <c r="G118" s="212"/>
      <c r="H118" s="212"/>
      <c r="I118" s="212"/>
    </row>
    <row r="119" spans="1:9" ht="12.75">
      <c r="A119" s="212"/>
      <c r="B119" s="212"/>
      <c r="C119" s="212"/>
      <c r="D119" s="212"/>
      <c r="E119" s="212"/>
      <c r="F119" s="212"/>
      <c r="G119" s="212"/>
      <c r="H119" s="212"/>
      <c r="I119" s="212"/>
    </row>
  </sheetData>
  <sheetProtection password="D63C" sheet="1" objects="1" scenarios="1"/>
  <mergeCells count="40">
    <mergeCell ref="B31:D33"/>
    <mergeCell ref="E31:G31"/>
    <mergeCell ref="E32:G32"/>
    <mergeCell ref="E33:G33"/>
    <mergeCell ref="B34:D35"/>
    <mergeCell ref="E34:G34"/>
    <mergeCell ref="E35:G35"/>
    <mergeCell ref="B24:D26"/>
    <mergeCell ref="E24:G24"/>
    <mergeCell ref="E25:G25"/>
    <mergeCell ref="E26:G26"/>
    <mergeCell ref="B27:D30"/>
    <mergeCell ref="E27:G27"/>
    <mergeCell ref="E28:G28"/>
    <mergeCell ref="E29:G29"/>
    <mergeCell ref="E30:G30"/>
    <mergeCell ref="B19:D21"/>
    <mergeCell ref="E19:G19"/>
    <mergeCell ref="E20:G20"/>
    <mergeCell ref="E21:G21"/>
    <mergeCell ref="B22:D23"/>
    <mergeCell ref="E22:G22"/>
    <mergeCell ref="E23:G23"/>
    <mergeCell ref="E13:G13"/>
    <mergeCell ref="E14:G14"/>
    <mergeCell ref="E15:G15"/>
    <mergeCell ref="E16:G16"/>
    <mergeCell ref="B17:D18"/>
    <mergeCell ref="E17:G17"/>
    <mergeCell ref="E18:G18"/>
    <mergeCell ref="A1:G2"/>
    <mergeCell ref="A7:G7"/>
    <mergeCell ref="A8:A35"/>
    <mergeCell ref="B8:G8"/>
    <mergeCell ref="B9:D12"/>
    <mergeCell ref="E9:G9"/>
    <mergeCell ref="E10:G10"/>
    <mergeCell ref="E11:G11"/>
    <mergeCell ref="E12:G12"/>
    <mergeCell ref="B13:D16"/>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Estadistica</dc:creator>
  <cp:keywords/>
  <dc:description/>
  <cp:lastModifiedBy>AdminSALUD</cp:lastModifiedBy>
  <cp:lastPrinted>2020-02-05T15:14:21Z</cp:lastPrinted>
  <dcterms:created xsi:type="dcterms:W3CDTF">2009-09-17T22:13:19Z</dcterms:created>
  <dcterms:modified xsi:type="dcterms:W3CDTF">2023-02-20T20:25:36Z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17c5060f-63f7-4bb7-887e-535b31f6eeff</vt:lpwstr>
  </property>
</Properties>
</file>